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04" activeTab="0"/>
  </bookViews>
  <sheets>
    <sheet name="НМЦ" sheetId="1" r:id="rId1"/>
    <sheet name="Лист3" sheetId="2" r:id="rId2"/>
  </sheets>
  <definedNames>
    <definedName name="_xlnm.Print_Area" localSheetId="0">'НМЦ'!$A$1:$F$247</definedName>
  </definedNames>
  <calcPr fullCalcOnLoad="1"/>
</workbook>
</file>

<file path=xl/sharedStrings.xml><?xml version="1.0" encoding="utf-8"?>
<sst xmlns="http://schemas.openxmlformats.org/spreadsheetml/2006/main" count="466" uniqueCount="109">
  <si>
    <t>Способ размещения заказа: запрос котировок на поставку товара</t>
  </si>
  <si>
    <t>Категории</t>
  </si>
  <si>
    <t>Цены / поставщики</t>
  </si>
  <si>
    <t>Средняя</t>
  </si>
  <si>
    <t>Начальная</t>
  </si>
  <si>
    <t>цена **</t>
  </si>
  <si>
    <t>цена***</t>
  </si>
  <si>
    <t>Наименование товара, технические характеристики</t>
  </si>
  <si>
    <t>Х</t>
  </si>
  <si>
    <t>Количество ед. товара</t>
  </si>
  <si>
    <t>Модель, производитель</t>
  </si>
  <si>
    <t>Цена за ед. товара</t>
  </si>
  <si>
    <t>Итого</t>
  </si>
  <si>
    <t>Максимальная цена контракта:</t>
  </si>
  <si>
    <t>Исполнитель</t>
  </si>
  <si>
    <t>Главный бухгалтер</t>
  </si>
  <si>
    <t>Л.А. Михайлова</t>
  </si>
  <si>
    <t>С6578АЕ, Hewlett-Packard</t>
  </si>
  <si>
    <t>М.И. Бодак</t>
  </si>
  <si>
    <t>Обоснование начальной (максимальной) цены контракта</t>
  </si>
  <si>
    <t xml:space="preserve">на поставку расходных материалов для офисной техники </t>
  </si>
  <si>
    <t>SCX-D 4200A, Hewlett-Packard</t>
  </si>
  <si>
    <t>Глава администрации города Югорска</t>
  </si>
  <si>
    <t>Обоснование НМЦ контракта: администрация города Югорска</t>
  </si>
  <si>
    <t>СВ 543А, Hewlett-Packard</t>
  </si>
  <si>
    <t xml:space="preserve"> С-ЕХV33 , Hewlett-Packard</t>
  </si>
  <si>
    <t>СЕ-505,  Hewlett-Packard</t>
  </si>
  <si>
    <t>КХ FAT88A7, Hewlett-Packard</t>
  </si>
  <si>
    <t>КХ FAT83A7, Hewlett-Packard</t>
  </si>
  <si>
    <t>KX-FAD89A7,  Hewlett-Packard</t>
  </si>
  <si>
    <r>
      <rPr>
        <b/>
        <sz val="9"/>
        <rFont val="Times New Roman"/>
        <family val="1"/>
      </rPr>
      <t>Картридж.  Код ОКДП 3010050.</t>
    </r>
    <r>
      <rPr>
        <sz val="9"/>
        <rFont val="Times New Roman"/>
        <family val="1"/>
      </rPr>
      <t xml:space="preserve"> Для  лазерного  принтера HP LaserJet 3015/3020/3030 черно-белый, ресурс не менее 2000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</si>
  <si>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 Код ОКДП-3010050.</t>
    </r>
    <r>
      <rPr>
        <sz val="9"/>
        <rFont val="Times New Roman"/>
        <family val="1"/>
      </rPr>
      <t xml:space="preserve"> Для струйного принтера  DeskJet  1220 черно-белый, ресурс не менее  2000 страниц. Оригинальные, от фирмы-производителя струйного принтера. Использование картриджа не должно превышать действие сертификата соответствия струйного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</si>
  <si>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Картридж. Код ОКДП-3010050. </t>
    </r>
    <r>
      <rPr>
        <sz val="9"/>
        <rFont val="Times New Roman"/>
        <family val="1"/>
      </rPr>
      <t xml:space="preserve">
Для струйного принтера  DeskJet  1220 цветной, ресурс не менее  900 страниц. Оригинальные, от фирмы-производителя струйного принтера. Использование картриджа не должно превышать действие сертификата соответствия струйного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</si>
  <si>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многофункционального устройства Samsung SCX-4220 черно-белый, ресурс не менее 3000 страниц. Оригинальные, от фирмы-производителя многофункционального устройства. Использование картриджа не должно превышать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</si>
  <si>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факса Panasonic KX-FL403 , черный, ресурс не менее 2000 страниц.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</si>
  <si>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факса Panasonic KX-FL543, черный, ресурс не менее 2500 страниц.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</si>
  <si>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Картриджи. Код ОКДП 3010050</t>
    </r>
    <r>
      <rPr>
        <sz val="9"/>
        <rFont val="Times New Roman"/>
        <family val="1"/>
      </rPr>
      <t xml:space="preserve">.  
Для принтера HP LaserGet P2035, черный, ресурс не менее 2300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</si>
  <si>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Картриджи. Код ОКДП 3010050</t>
    </r>
    <r>
      <rPr>
        <sz val="9"/>
        <rFont val="Times New Roman"/>
        <family val="1"/>
      </rPr>
      <t xml:space="preserve">.  
Для факса Panasonic KX-FL401.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</si>
  <si>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СE 278 А , Hewlett-Packard</t>
  </si>
  <si>
    <t>HP2612A, Hewlett-Packard</t>
  </si>
  <si>
    <r>
      <t xml:space="preserve">Картридж. Код ОКДП-3010050. </t>
    </r>
    <r>
      <rPr>
        <sz val="9"/>
        <rFont val="Times New Roman"/>
        <family val="1"/>
      </rPr>
      <t xml:space="preserve">Для лазерного принтера  HP LaserJet 1566 черно-белый, ресурс не менее  2100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</si>
  <si>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 516 45, Hewlett-Packard</t>
  </si>
  <si>
    <t>СВ540А, Hewlett-Packard</t>
  </si>
  <si>
    <t>СВ541А, Hewlett-Packard</t>
  </si>
  <si>
    <r>
      <rPr>
        <b/>
        <sz val="9"/>
        <rFont val="Times New Roman"/>
        <family val="1"/>
      </rPr>
      <t>Картридж. Код ОКДП-3010050.</t>
    </r>
    <r>
      <rPr>
        <sz val="9"/>
        <rFont val="Times New Roman"/>
        <family val="1"/>
      </rPr>
      <t xml:space="preserve">
Для лазерного принтера HP LaserJet  М 1515n , голубой,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</si>
  <si>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 Код ОКДП-3010050.</t>
    </r>
    <r>
      <rPr>
        <sz val="9"/>
        <rFont val="Times New Roman"/>
        <family val="1"/>
      </rPr>
      <t xml:space="preserve">
Для лазерного принтера HP LaserJet  М 1515n , черно-белый,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</si>
  <si>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С-EXV 33, Hewlett-Packard</t>
  </si>
  <si>
    <r>
      <t xml:space="preserve">Картридж. Код ОКДП-3010050. </t>
    </r>
    <r>
      <rPr>
        <sz val="9"/>
        <rFont val="Times New Roman"/>
        <family val="1"/>
      </rPr>
      <t xml:space="preserve">Для лазерного принтера IR-2520/2525/2530 C-EXV-33, черный, ресурс не менее 1460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</si>
  <si>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лазерного принтера HP LaserJet  М 1515n , пурпурный,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</si>
  <si>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С-EXV 14, Hewlett-Packard</t>
  </si>
  <si>
    <r>
      <rPr>
        <b/>
        <sz val="9"/>
        <rFont val="Times New Roman"/>
        <family val="1"/>
      </rPr>
      <t xml:space="preserve">Картридж. Код ОКДП-3010050. </t>
    </r>
    <r>
      <rPr>
        <sz val="9"/>
        <rFont val="Times New Roman"/>
        <family val="1"/>
      </rPr>
      <t xml:space="preserve">Для IR2016/2018/2020/2022, ресурс не менее 8300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</si>
  <si>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 xml:space="preserve">НР  CD436 для  LJМ 1522 </t>
  </si>
  <si>
    <r>
      <t xml:space="preserve">Картридж. Код ОКДП-3010050. </t>
    </r>
    <r>
      <rPr>
        <sz val="9"/>
        <rFont val="Times New Roman"/>
        <family val="1"/>
      </rPr>
      <t xml:space="preserve">Для « Samsung  »VLT-D 209L SEE (черный) для SCХ-4824 МL-2855, черный, ресурс не менее 5000 страниц. Оригинальные, от фирмы производителя копировального аппарата. Использование картриджа не должно превышать действие сертификата соответствия копировального аппарата.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</si>
  <si>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 xml:space="preserve">Картридж. Код ОКДП-3010050. </t>
    </r>
    <r>
      <rPr>
        <sz val="9"/>
        <rFont val="Times New Roman"/>
        <family val="1"/>
      </rPr>
      <t xml:space="preserve">Для НР  CD 436 для  LJМ 1522 ,ресурс не менее 2000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</si>
  <si>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черный, ресурс не менее 3500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</si>
  <si>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530А  Hewlett-Packard</t>
  </si>
  <si>
    <t>СС 531 А  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</si>
  <si>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голубой,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</si>
  <si>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532 А  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</si>
  <si>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желтый,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</si>
  <si>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пурпурный,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</si>
  <si>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533 А  Hewlett-Packard</t>
  </si>
  <si>
    <t>53Х, Hewlett-Packard</t>
  </si>
  <si>
    <r>
      <rPr>
        <b/>
        <sz val="9"/>
        <rFont val="Times New Roman"/>
        <family val="1"/>
      </rPr>
      <t xml:space="preserve">Картридж. Код ОКДП-3010050. </t>
    </r>
    <r>
      <rPr>
        <sz val="9"/>
        <rFont val="Times New Roman"/>
        <family val="1"/>
      </rPr>
      <t>Для принтера НР Р2015 d , черный, ресурс не менее 2500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</si>
  <si>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r>
      <t>Картридж. Код ОКДП 3010050.</t>
    </r>
    <r>
      <rPr>
        <sz val="9"/>
        <rFont val="Times New Roman"/>
        <family val="1"/>
      </rPr>
      <t xml:space="preserve"> Для принтера EPSON C1100, черно-белый, ресурс не менее 2000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</si>
  <si>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Обоснование НМЦ для отдела комиссии по делам несовершеннолетних:</t>
  </si>
  <si>
    <t>СС 530А,Hewlett-Packard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</si>
  <si>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черный, ресурс не менее 3500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</si>
  <si>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531А,Hewlett-Packard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</si>
  <si>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голубой,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</si>
  <si>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532А,Hewlett-Packard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</si>
  <si>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желтый,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</si>
  <si>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пурпурный,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</si>
  <si>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533А,Hewlett-Packard</t>
  </si>
  <si>
    <r>
      <t xml:space="preserve">Картридж. Код ОКДП-3010050. </t>
    </r>
    <r>
      <rPr>
        <sz val="9"/>
        <rFont val="Times New Roman"/>
        <family val="1"/>
      </rPr>
      <t xml:space="preserve">Для принтера Xerox WorkCentre 3315, черный, ресурс не менее 5000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</si>
  <si>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CE410A</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</si>
  <si>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LaserJet</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черный, ресурс не менее 2200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</si>
  <si>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LaserJet</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голубой, ресурс не менее 2200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</si>
  <si>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LaserJet</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желтый, ресурс не менее 2200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</si>
  <si>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LaserJet</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пурпурный, ресурс не менее 2200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</si>
  <si>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лазерного принтера HP LaserJet  М 1515n , черный,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</si>
  <si>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Обоснование НМЦ  для отдела охраны труда администрации города Югорска:</t>
  </si>
  <si>
    <r>
      <t xml:space="preserve">Картридж. Код ОКДП-3010050. </t>
    </r>
    <r>
      <rPr>
        <sz val="9"/>
        <rFont val="Times New Roman"/>
        <family val="1"/>
      </rPr>
      <t xml:space="preserve">Для принтера Xerox WorkCentre 3220/3210, черный, ресурс не менее 5000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</si>
  <si>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Обоснование НМЦ  для отдела здравоохранения:</t>
  </si>
  <si>
    <t>106R01487,Hewlett-Packard</t>
  </si>
  <si>
    <t>106R02310, Hewlett-Packard</t>
  </si>
  <si>
    <t>EQS50187, Hewlett-Packard</t>
  </si>
  <si>
    <t>EQS50188, Hewlett-Packard</t>
  </si>
  <si>
    <t>EQS50189, Hewlett-Packard</t>
  </si>
  <si>
    <t>EQS50190,Hewlett-Packard</t>
  </si>
  <si>
    <t>106R02310,Hewlett-Packard</t>
  </si>
  <si>
    <t>CE411A,Hewlett-Packard</t>
  </si>
  <si>
    <t>CE412A,Hewlett-Packard</t>
  </si>
  <si>
    <t>CE413A,Hewlett-Packard</t>
  </si>
  <si>
    <t>CE278A,Hewlett-Packard</t>
  </si>
  <si>
    <t>CB540A,Hewlett-Packard</t>
  </si>
  <si>
    <t>СВ540А,СВ541А,СВ542А, Hewlett-Packard</t>
  </si>
  <si>
    <r>
      <rPr>
        <b/>
        <sz val="9"/>
        <rFont val="Times New Roman"/>
        <family val="1"/>
      </rPr>
      <t>Картридж. Код ОКДП-3010050.</t>
    </r>
    <r>
      <rPr>
        <sz val="9"/>
        <rFont val="Times New Roman"/>
        <family val="1"/>
      </rPr>
      <t xml:space="preserve">
Для лазерного принтера HP LaserJet  М 1515n, желтый,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</si>
  <si>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Закрытое Акционерное Общество "Тюменская фабрика бумажных изделий"</t>
  </si>
  <si>
    <t>Закрытое Акционерное Общество "Дефис"</t>
  </si>
  <si>
    <t>625048, г. Тюмень, ул. Зодчих, 23. тел.: (3452) 278-111. Источник информации: коммерческон предложение от 04.02.2013 г. №213</t>
  </si>
  <si>
    <t>Индивидуальный предприниматель Козаченко А.В.</t>
  </si>
  <si>
    <t>Эксперт, отдела по бухгалтеркому учету и отчетности администрации г. Югорска, 8(34675) 5-00-47</t>
  </si>
  <si>
    <t>Е.Л. Овечкина</t>
  </si>
  <si>
    <t>625048, г. Тюмень, ул. 50 лет Октября, 3/4. тел./факс: (3452) 344-666, www.defis72.ru.  Источник информации:  коммерческон предложение №97 от 15.03.2013 г.</t>
  </si>
  <si>
    <t>628260, ХМАО-Югра АО, г. Югорск, ул. Энтузиастов 5/1. К/т: 8-922-444-5-999. Источник информации: коммерческон предложение №98 от 15.03.2013 г.</t>
  </si>
  <si>
    <t xml:space="preserve">Обоснование расчета начальной(максимальной) цены контракта сформировано на основании информации, поданной комендантом здания администрации города Югорска Нелединской Г.А. </t>
  </si>
  <si>
    <t>Обоснование НМЦ  для  административной комиссии:</t>
  </si>
  <si>
    <t>Обоснование НМЦ  для опеки и попечительства администрации города Югорска: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</si>
</sst>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2">
    <font>
      <sz val="10"/>
      <name val="Arial"/>
      <family val="2"/>
    </font>
    <font>
      <sz val="10"/>
      <name val="Times New Roman"/>
      <family val="1"/>
    </font>
    <font>
      <sz val="12"/>
      <name val="Times New Roman"/>
      <family val="1"/>
    </font>
    <font>
      <b/>
      <sz val="12"/>
      <name val="Times New Roman"/>
      <family val="1"/>
    </font>
    <font>
      <sz val="11"/>
      <name val="Times New Roman"/>
      <family val="1"/>
    </font>
    <font>
      <b/>
      <sz val="10"/>
      <name val="Times New Roman"/>
      <family val="1"/>
    </font>
    <font>
      <sz val="8"/>
      <name val="Arial"/>
      <family val="2"/>
    </font>
    <font>
      <b/>
      <sz val="11"/>
      <name val="Times New Roman"/>
      <family val="1"/>
    </font>
    <font>
      <sz val="9"/>
      <name val="Times New Roman"/>
      <family val="1"/>
    </font>
    <font>
      <b/>
      <sz val="9"/>
      <name val="Times New Roman"/>
      <family val="1"/>
    </font>
    <font>
      <sz val="10"/>
      <color indexed="12"/>
      <name val="Times New Roman"/>
      <family val="1"/>
    </font>
    <font>
      <i/>
      <sz val="10"/>
      <name val="Times New Roman"/>
      <family val="1"/>
    </font>
    <font>
      <i/>
      <sz val="9"/>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top>
        <color indexed="63"/>
      </top>
      <bottom>
        <color indexed="63"/>
      </bottom>
    </border>
    <border>
      <left style="thin">
        <color indexed="8"/>
      </left>
      <right style="thin"/>
      <top style="thin"/>
      <bottom>
        <color indexed="63"/>
      </bottom>
    </border>
    <border>
      <left style="thin">
        <color indexed="8"/>
      </left>
      <right style="thin"/>
      <top style="thin"/>
      <bottom style="thin"/>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color indexed="63"/>
      </bottom>
    </border>
    <border>
      <left style="thin"/>
      <right style="thin"/>
      <top style="thin">
        <color indexed="8"/>
      </top>
      <bottom style="thin">
        <color indexed="8"/>
      </bottom>
    </border>
    <border>
      <left style="thin">
        <color indexed="8"/>
      </left>
      <right style="thin"/>
      <top style="thin"/>
      <bottom style="thin">
        <color indexed="8"/>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style="thin"/>
    </border>
    <border>
      <left style="thin"/>
      <right style="thin"/>
      <top>
        <color indexed="63"/>
      </top>
      <bottom style="thin"/>
    </border>
    <border>
      <left>
        <color indexed="63"/>
      </left>
      <right style="thin">
        <color indexed="8"/>
      </right>
      <top>
        <color indexed="63"/>
      </top>
      <bottom style="thin"/>
    </border>
    <border>
      <left>
        <color indexed="63"/>
      </left>
      <right style="thin">
        <color indexed="8"/>
      </right>
      <top style="thin">
        <color indexed="8"/>
      </top>
      <bottom style="thin">
        <color indexed="8"/>
      </bottom>
    </border>
    <border>
      <left>
        <color indexed="63"/>
      </left>
      <right style="thin"/>
      <top style="thin"/>
      <bottom style="thin"/>
    </border>
    <border>
      <left style="thin">
        <color indexed="8"/>
      </left>
      <right style="thin"/>
      <top style="thin">
        <color indexed="8"/>
      </top>
      <bottom style="thin"/>
    </border>
    <border>
      <left style="thin"/>
      <right style="thin"/>
      <top style="thin">
        <color indexed="8"/>
      </top>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1" fillId="32"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5" fillId="0" borderId="10" xfId="0" applyFont="1" applyFill="1" applyBorder="1" applyAlignment="1">
      <alignment vertical="top" wrapText="1"/>
    </xf>
    <xf numFmtId="0" fontId="4" fillId="0" borderId="10" xfId="0" applyFont="1" applyFill="1" applyBorder="1" applyAlignment="1">
      <alignment horizontal="center" vertical="center"/>
    </xf>
    <xf numFmtId="0" fontId="4" fillId="0" borderId="0" xfId="0" applyFont="1" applyAlignment="1">
      <alignment/>
    </xf>
    <xf numFmtId="4" fontId="7" fillId="0" borderId="0" xfId="0" applyNumberFormat="1" applyFont="1" applyAlignment="1">
      <alignment/>
    </xf>
    <xf numFmtId="0" fontId="4" fillId="0" borderId="10" xfId="0" applyFont="1" applyFill="1" applyBorder="1" applyAlignment="1">
      <alignment horizontal="center" vertical="center"/>
    </xf>
    <xf numFmtId="4" fontId="4" fillId="0" borderId="10" xfId="0" applyNumberFormat="1" applyFont="1" applyFill="1" applyBorder="1" applyAlignment="1">
      <alignment/>
    </xf>
    <xf numFmtId="4" fontId="4" fillId="0" borderId="10" xfId="0" applyNumberFormat="1" applyFont="1" applyFill="1" applyBorder="1" applyAlignment="1">
      <alignment vertical="top" wrapText="1"/>
    </xf>
    <xf numFmtId="4" fontId="4" fillId="0" borderId="10" xfId="0" applyNumberFormat="1" applyFont="1" applyFill="1" applyBorder="1" applyAlignment="1">
      <alignment vertical="top"/>
    </xf>
    <xf numFmtId="0" fontId="1" fillId="0" borderId="0" xfId="0" applyFont="1" applyFill="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center"/>
    </xf>
    <xf numFmtId="4" fontId="7" fillId="0" borderId="10" xfId="0" applyNumberFormat="1" applyFont="1" applyFill="1" applyBorder="1" applyAlignment="1">
      <alignment/>
    </xf>
    <xf numFmtId="4" fontId="4" fillId="0" borderId="11" xfId="0" applyNumberFormat="1" applyFont="1" applyFill="1" applyBorder="1" applyAlignment="1">
      <alignment/>
    </xf>
    <xf numFmtId="4" fontId="4" fillId="0" borderId="12" xfId="0" applyNumberFormat="1" applyFont="1" applyFill="1" applyBorder="1" applyAlignment="1">
      <alignment/>
    </xf>
    <xf numFmtId="4" fontId="4" fillId="0" borderId="13" xfId="0" applyNumberFormat="1" applyFont="1" applyFill="1" applyBorder="1" applyAlignment="1">
      <alignment/>
    </xf>
    <xf numFmtId="0" fontId="7" fillId="0" borderId="10" xfId="0" applyFont="1" applyFill="1" applyBorder="1" applyAlignment="1">
      <alignment horizontal="center"/>
    </xf>
    <xf numFmtId="0" fontId="4" fillId="0" borderId="0" xfId="0" applyFont="1" applyFill="1" applyBorder="1" applyAlignment="1">
      <alignment horizontal="center"/>
    </xf>
    <xf numFmtId="4" fontId="1" fillId="0" borderId="0" xfId="0" applyNumberFormat="1" applyFont="1" applyAlignment="1">
      <alignment/>
    </xf>
    <xf numFmtId="0" fontId="2" fillId="0" borderId="0" xfId="0" applyFont="1" applyFill="1" applyAlignment="1">
      <alignment/>
    </xf>
    <xf numFmtId="0" fontId="3" fillId="0" borderId="0" xfId="0" applyFont="1" applyFill="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4" fontId="7" fillId="0" borderId="12" xfId="0" applyNumberFormat="1" applyFont="1" applyFill="1" applyBorder="1" applyAlignment="1">
      <alignment/>
    </xf>
    <xf numFmtId="0" fontId="4" fillId="0" borderId="16" xfId="0" applyFont="1" applyFill="1" applyBorder="1" applyAlignment="1">
      <alignment horizontal="center" vertical="top" wrapText="1"/>
    </xf>
    <xf numFmtId="0" fontId="4"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4" fontId="7" fillId="0" borderId="0" xfId="0" applyNumberFormat="1" applyFont="1" applyFill="1" applyAlignment="1">
      <alignment/>
    </xf>
    <xf numFmtId="0" fontId="12" fillId="0" borderId="0" xfId="0" applyFont="1" applyFill="1" applyAlignment="1">
      <alignment wrapText="1"/>
    </xf>
    <xf numFmtId="0" fontId="8" fillId="0" borderId="0" xfId="0" applyFont="1" applyFill="1" applyAlignment="1">
      <alignment/>
    </xf>
    <xf numFmtId="0" fontId="11" fillId="0" borderId="0" xfId="0" applyFont="1" applyFill="1" applyAlignment="1">
      <alignment vertical="top" wrapText="1"/>
    </xf>
    <xf numFmtId="0" fontId="1" fillId="0" borderId="0" xfId="0" applyFont="1" applyFill="1" applyAlignment="1">
      <alignment wrapText="1"/>
    </xf>
    <xf numFmtId="4" fontId="7" fillId="0" borderId="17" xfId="0" applyNumberFormat="1" applyFont="1" applyFill="1" applyBorder="1" applyAlignment="1">
      <alignment/>
    </xf>
    <xf numFmtId="4" fontId="7" fillId="0" borderId="18" xfId="0" applyNumberFormat="1" applyFont="1" applyFill="1" applyBorder="1" applyAlignment="1">
      <alignment/>
    </xf>
    <xf numFmtId="4" fontId="7" fillId="0" borderId="19" xfId="0" applyNumberFormat="1" applyFont="1" applyFill="1" applyBorder="1" applyAlignment="1">
      <alignment/>
    </xf>
    <xf numFmtId="4" fontId="4" fillId="0" borderId="20" xfId="0" applyNumberFormat="1" applyFont="1" applyFill="1" applyBorder="1" applyAlignment="1">
      <alignment/>
    </xf>
    <xf numFmtId="4" fontId="4" fillId="0" borderId="21" xfId="0" applyNumberFormat="1" applyFont="1" applyFill="1" applyBorder="1" applyAlignment="1">
      <alignment/>
    </xf>
    <xf numFmtId="4" fontId="4" fillId="0" borderId="22" xfId="0" applyNumberFormat="1" applyFont="1" applyFill="1" applyBorder="1" applyAlignment="1">
      <alignment/>
    </xf>
    <xf numFmtId="4" fontId="4" fillId="0" borderId="23" xfId="0" applyNumberFormat="1" applyFont="1" applyFill="1" applyBorder="1" applyAlignment="1">
      <alignment/>
    </xf>
    <xf numFmtId="0" fontId="7" fillId="0" borderId="10" xfId="0" applyFont="1" applyFill="1" applyBorder="1" applyAlignment="1">
      <alignment horizontal="center" vertical="center"/>
    </xf>
    <xf numFmtId="4" fontId="5" fillId="0" borderId="24" xfId="0" applyNumberFormat="1" applyFont="1" applyBorder="1" applyAlignment="1">
      <alignment/>
    </xf>
    <xf numFmtId="4" fontId="4" fillId="0" borderId="25" xfId="0" applyNumberFormat="1" applyFont="1" applyFill="1" applyBorder="1" applyAlignment="1">
      <alignment/>
    </xf>
    <xf numFmtId="4" fontId="4" fillId="0" borderId="26" xfId="0" applyNumberFormat="1" applyFont="1" applyFill="1" applyBorder="1" applyAlignment="1">
      <alignment/>
    </xf>
    <xf numFmtId="4" fontId="4" fillId="0" borderId="17" xfId="0" applyNumberFormat="1" applyFont="1" applyFill="1" applyBorder="1" applyAlignment="1">
      <alignment/>
    </xf>
    <xf numFmtId="4" fontId="4" fillId="0" borderId="27" xfId="0" applyNumberFormat="1" applyFont="1" applyFill="1" applyBorder="1" applyAlignment="1">
      <alignment/>
    </xf>
    <xf numFmtId="4" fontId="4" fillId="0" borderId="28" xfId="0" applyNumberFormat="1" applyFont="1" applyFill="1" applyBorder="1" applyAlignment="1">
      <alignment/>
    </xf>
    <xf numFmtId="4" fontId="4" fillId="0" borderId="29" xfId="0" applyNumberFormat="1" applyFont="1" applyFill="1" applyBorder="1" applyAlignment="1">
      <alignment/>
    </xf>
    <xf numFmtId="4" fontId="4" fillId="0" borderId="30" xfId="0" applyNumberFormat="1" applyFont="1" applyFill="1" applyBorder="1" applyAlignment="1">
      <alignment/>
    </xf>
    <xf numFmtId="4" fontId="4" fillId="0" borderId="31" xfId="0" applyNumberFormat="1" applyFont="1" applyFill="1" applyBorder="1" applyAlignment="1">
      <alignment/>
    </xf>
    <xf numFmtId="4" fontId="7" fillId="0" borderId="32" xfId="0" applyNumberFormat="1" applyFont="1" applyFill="1" applyBorder="1" applyAlignment="1">
      <alignment/>
    </xf>
    <xf numFmtId="4" fontId="4" fillId="0" borderId="33" xfId="0" applyNumberFormat="1" applyFont="1" applyFill="1" applyBorder="1" applyAlignment="1">
      <alignment/>
    </xf>
    <xf numFmtId="4" fontId="4" fillId="0" borderId="34" xfId="0" applyNumberFormat="1" applyFont="1" applyFill="1" applyBorder="1" applyAlignment="1">
      <alignment/>
    </xf>
    <xf numFmtId="4" fontId="4" fillId="0" borderId="35" xfId="0" applyNumberFormat="1" applyFont="1" applyFill="1" applyBorder="1" applyAlignment="1">
      <alignment/>
    </xf>
    <xf numFmtId="49" fontId="4" fillId="33" borderId="36" xfId="0" applyNumberFormat="1" applyFont="1" applyFill="1" applyBorder="1" applyAlignment="1">
      <alignment horizontal="center"/>
    </xf>
    <xf numFmtId="49" fontId="4" fillId="33" borderId="37" xfId="0" applyNumberFormat="1" applyFont="1" applyFill="1" applyBorder="1" applyAlignment="1">
      <alignment horizontal="center"/>
    </xf>
    <xf numFmtId="49" fontId="4" fillId="33" borderId="33" xfId="0" applyNumberFormat="1" applyFont="1" applyFill="1" applyBorder="1" applyAlignment="1">
      <alignment horizontal="center"/>
    </xf>
    <xf numFmtId="4" fontId="5" fillId="0" borderId="38" xfId="0" applyNumberFormat="1" applyFont="1" applyFill="1" applyBorder="1" applyAlignment="1">
      <alignment horizontal="left"/>
    </xf>
    <xf numFmtId="4" fontId="5" fillId="0" borderId="39" xfId="0" applyNumberFormat="1" applyFont="1" applyFill="1" applyBorder="1" applyAlignment="1">
      <alignment horizontal="left"/>
    </xf>
    <xf numFmtId="4" fontId="5" fillId="0" borderId="32" xfId="0" applyNumberFormat="1" applyFont="1" applyFill="1" applyBorder="1" applyAlignment="1">
      <alignment horizontal="left"/>
    </xf>
    <xf numFmtId="0" fontId="9" fillId="0" borderId="16" xfId="0" applyFont="1" applyFill="1" applyBorder="1" applyAlignment="1">
      <alignment horizontal="left" vertical="top" wrapText="1"/>
    </xf>
    <xf numFmtId="0" fontId="8" fillId="0" borderId="16" xfId="0" applyFont="1" applyFill="1" applyBorder="1" applyAlignment="1">
      <alignment horizontal="left" vertical="top" wrapText="1"/>
    </xf>
    <xf numFmtId="49" fontId="4" fillId="33" borderId="38" xfId="0" applyNumberFormat="1" applyFont="1" applyFill="1" applyBorder="1" applyAlignment="1">
      <alignment horizontal="center"/>
    </xf>
    <xf numFmtId="49" fontId="4" fillId="33" borderId="39" xfId="0" applyNumberFormat="1" applyFont="1" applyFill="1" applyBorder="1" applyAlignment="1">
      <alignment horizontal="center"/>
    </xf>
    <xf numFmtId="49" fontId="4" fillId="33" borderId="32" xfId="0" applyNumberFormat="1" applyFont="1" applyFill="1" applyBorder="1" applyAlignment="1">
      <alignment horizontal="center"/>
    </xf>
    <xf numFmtId="4" fontId="7" fillId="0" borderId="40" xfId="0" applyNumberFormat="1" applyFont="1" applyFill="1" applyBorder="1" applyAlignment="1">
      <alignment horizontal="center" wrapText="1"/>
    </xf>
    <xf numFmtId="4" fontId="7" fillId="0" borderId="41" xfId="0" applyNumberFormat="1" applyFont="1" applyFill="1" applyBorder="1" applyAlignment="1">
      <alignment horizontal="center" wrapText="1"/>
    </xf>
    <xf numFmtId="4" fontId="7" fillId="0" borderId="42" xfId="0" applyNumberFormat="1" applyFont="1" applyFill="1" applyBorder="1" applyAlignment="1">
      <alignment horizontal="center" wrapText="1"/>
    </xf>
    <xf numFmtId="0" fontId="4" fillId="33" borderId="16" xfId="0" applyFont="1" applyFill="1" applyBorder="1" applyAlignment="1">
      <alignment horizontal="center" vertical="center"/>
    </xf>
    <xf numFmtId="0" fontId="9" fillId="0" borderId="10" xfId="0" applyFont="1" applyFill="1" applyBorder="1" applyAlignment="1">
      <alignment horizontal="left" vertical="center" wrapText="1"/>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49" fontId="5" fillId="33" borderId="38" xfId="0" applyNumberFormat="1" applyFont="1" applyFill="1" applyBorder="1" applyAlignment="1">
      <alignment horizontal="center"/>
    </xf>
    <xf numFmtId="49" fontId="5" fillId="33" borderId="39" xfId="0" applyNumberFormat="1" applyFont="1" applyFill="1" applyBorder="1" applyAlignment="1">
      <alignment horizontal="center"/>
    </xf>
    <xf numFmtId="49" fontId="5" fillId="33" borderId="32" xfId="0" applyNumberFormat="1" applyFont="1" applyFill="1" applyBorder="1" applyAlignment="1">
      <alignment horizontal="center"/>
    </xf>
    <xf numFmtId="49" fontId="4" fillId="33" borderId="46" xfId="0" applyNumberFormat="1" applyFont="1" applyFill="1" applyBorder="1" applyAlignment="1">
      <alignment horizontal="center"/>
    </xf>
    <xf numFmtId="49" fontId="4" fillId="33" borderId="47" xfId="0" applyNumberFormat="1" applyFont="1" applyFill="1" applyBorder="1" applyAlignment="1">
      <alignment horizontal="center"/>
    </xf>
    <xf numFmtId="0" fontId="10" fillId="0" borderId="16" xfId="0" applyFont="1" applyFill="1" applyBorder="1" applyAlignment="1">
      <alignment horizontal="center" vertical="center" wrapText="1"/>
    </xf>
    <xf numFmtId="4" fontId="9" fillId="0" borderId="40" xfId="0" applyNumberFormat="1" applyFont="1" applyFill="1" applyBorder="1" applyAlignment="1">
      <alignment horizontal="center" wrapText="1"/>
    </xf>
    <xf numFmtId="4" fontId="9" fillId="0" borderId="41" xfId="0" applyNumberFormat="1" applyFont="1" applyFill="1" applyBorder="1" applyAlignment="1">
      <alignment horizontal="center" wrapText="1"/>
    </xf>
    <xf numFmtId="4" fontId="9" fillId="0" borderId="42" xfId="0" applyNumberFormat="1" applyFont="1" applyFill="1" applyBorder="1" applyAlignment="1">
      <alignment horizont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0"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42" xfId="0" applyFont="1" applyFill="1" applyBorder="1" applyAlignment="1">
      <alignment horizontal="left" vertical="top" wrapText="1"/>
    </xf>
    <xf numFmtId="49" fontId="0" fillId="33" borderId="39" xfId="0" applyNumberFormat="1" applyFill="1" applyBorder="1" applyAlignment="1">
      <alignment horizontal="center"/>
    </xf>
    <xf numFmtId="49" fontId="0" fillId="33" borderId="32" xfId="0" applyNumberFormat="1" applyFill="1" applyBorder="1" applyAlignment="1">
      <alignment horizontal="center"/>
    </xf>
    <xf numFmtId="0" fontId="13" fillId="0" borderId="39" xfId="0" applyFont="1" applyBorder="1" applyAlignment="1">
      <alignment horizontal="left"/>
    </xf>
    <xf numFmtId="0" fontId="13" fillId="0" borderId="32" xfId="0" applyFont="1" applyBorder="1" applyAlignment="1">
      <alignment horizontal="left"/>
    </xf>
    <xf numFmtId="0" fontId="8" fillId="0" borderId="40"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50" xfId="0" applyFont="1" applyFill="1" applyBorder="1" applyAlignment="1">
      <alignment horizontal="left" vertical="top"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xf>
    <xf numFmtId="0" fontId="1" fillId="0" borderId="55" xfId="0" applyFont="1" applyFill="1" applyBorder="1" applyAlignment="1">
      <alignment horizontal="center" vertical="top" wrapText="1"/>
    </xf>
    <xf numFmtId="0" fontId="9" fillId="33" borderId="1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49" xfId="0" applyFont="1" applyFill="1" applyBorder="1" applyAlignment="1">
      <alignment horizontal="center" wrapText="1"/>
    </xf>
    <xf numFmtId="49" fontId="4" fillId="0" borderId="38" xfId="0" applyNumberFormat="1" applyFont="1" applyFill="1" applyBorder="1" applyAlignment="1">
      <alignment horizontal="center"/>
    </xf>
    <xf numFmtId="49" fontId="0" fillId="0" borderId="39" xfId="0" applyNumberFormat="1" applyBorder="1" applyAlignment="1">
      <alignment horizontal="center"/>
    </xf>
    <xf numFmtId="49" fontId="0" fillId="0" borderId="32" xfId="0" applyNumberForma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8"/>
  <sheetViews>
    <sheetView tabSelected="1" zoomScaleSheetLayoutView="100" zoomScalePageLayoutView="0" workbookViewId="0" topLeftCell="A1">
      <pane xSplit="1" ySplit="1" topLeftCell="B232" activePane="bottomRight" state="frozen"/>
      <selection pane="topLeft" activeCell="A1" sqref="A1"/>
      <selection pane="topRight" activeCell="B1" sqref="B1"/>
      <selection pane="bottomLeft" activeCell="A107" sqref="A107"/>
      <selection pane="bottomRight" activeCell="A247" sqref="A247"/>
    </sheetView>
  </sheetViews>
  <sheetFormatPr defaultColWidth="11.57421875" defaultRowHeight="12.75"/>
  <cols>
    <col min="1" max="1" width="28.28125" style="10" customWidth="1"/>
    <col min="2" max="3" width="13.28125" style="10" customWidth="1"/>
    <col min="4" max="4" width="15.28125" style="10" customWidth="1"/>
    <col min="5" max="5" width="13.28125" style="10" customWidth="1"/>
    <col min="6" max="6" width="13.00390625" style="10" customWidth="1"/>
    <col min="7" max="16384" width="11.57421875" style="1" customWidth="1"/>
  </cols>
  <sheetData>
    <row r="1" spans="1:6" ht="15.75">
      <c r="A1" s="20"/>
      <c r="B1" s="20"/>
      <c r="C1" s="21" t="s">
        <v>19</v>
      </c>
      <c r="D1" s="20"/>
      <c r="E1" s="20"/>
      <c r="F1" s="20"/>
    </row>
    <row r="2" spans="1:6" ht="15.75">
      <c r="A2" s="20"/>
      <c r="B2" s="20"/>
      <c r="C2" s="21" t="s">
        <v>20</v>
      </c>
      <c r="D2" s="20"/>
      <c r="E2" s="20"/>
      <c r="F2" s="20"/>
    </row>
    <row r="3" spans="1:6" ht="15.75">
      <c r="A3" s="20"/>
      <c r="B3" s="20"/>
      <c r="C3" s="21"/>
      <c r="D3" s="20"/>
      <c r="E3" s="20"/>
      <c r="F3" s="20"/>
    </row>
    <row r="4" spans="1:6" ht="15" customHeight="1">
      <c r="A4" s="20" t="s">
        <v>0</v>
      </c>
      <c r="B4" s="20"/>
      <c r="C4" s="20"/>
      <c r="D4" s="20"/>
      <c r="E4" s="20"/>
      <c r="F4" s="20"/>
    </row>
    <row r="5" spans="1:6" ht="15">
      <c r="A5" s="22" t="s">
        <v>1</v>
      </c>
      <c r="B5" s="108" t="s">
        <v>2</v>
      </c>
      <c r="C5" s="108"/>
      <c r="D5" s="108"/>
      <c r="E5" s="22" t="s">
        <v>3</v>
      </c>
      <c r="F5" s="22" t="s">
        <v>4</v>
      </c>
    </row>
    <row r="6" spans="1:6" ht="15">
      <c r="A6" s="23"/>
      <c r="B6" s="23">
        <v>1</v>
      </c>
      <c r="C6" s="23">
        <v>2</v>
      </c>
      <c r="D6" s="23">
        <v>3</v>
      </c>
      <c r="E6" s="23" t="s">
        <v>5</v>
      </c>
      <c r="F6" s="23" t="s">
        <v>6</v>
      </c>
    </row>
    <row r="7" spans="1:6" ht="36" customHeight="1">
      <c r="A7" s="18"/>
      <c r="B7" s="110" t="s">
        <v>23</v>
      </c>
      <c r="C7" s="110"/>
      <c r="D7" s="110"/>
      <c r="E7" s="110"/>
      <c r="F7" s="18"/>
    </row>
    <row r="8" spans="1:6" ht="215.25" customHeight="1">
      <c r="A8" s="2" t="s">
        <v>7</v>
      </c>
      <c r="B8" s="94" t="s">
        <v>30</v>
      </c>
      <c r="C8" s="95"/>
      <c r="D8" s="95"/>
      <c r="E8" s="96"/>
      <c r="F8" s="3" t="s">
        <v>8</v>
      </c>
    </row>
    <row r="9" spans="1:6" ht="15">
      <c r="A9" s="11" t="s">
        <v>9</v>
      </c>
      <c r="B9" s="69">
        <v>11</v>
      </c>
      <c r="C9" s="69"/>
      <c r="D9" s="69"/>
      <c r="E9" s="69"/>
      <c r="F9" s="6" t="s">
        <v>8</v>
      </c>
    </row>
    <row r="10" spans="1:6" ht="18" customHeight="1">
      <c r="A10" s="11" t="s">
        <v>10</v>
      </c>
      <c r="B10" s="70" t="s">
        <v>39</v>
      </c>
      <c r="C10" s="70"/>
      <c r="D10" s="70"/>
      <c r="E10" s="70"/>
      <c r="F10" s="6" t="s">
        <v>8</v>
      </c>
    </row>
    <row r="11" spans="1:6" ht="15">
      <c r="A11" s="11" t="s">
        <v>11</v>
      </c>
      <c r="B11" s="8">
        <v>3193.11</v>
      </c>
      <c r="C11" s="8">
        <v>3256.97</v>
      </c>
      <c r="D11" s="8">
        <v>2984</v>
      </c>
      <c r="E11" s="9">
        <f>(B11+C11+D11)/3</f>
        <v>3144.693333333333</v>
      </c>
      <c r="F11" s="9">
        <v>3144.69</v>
      </c>
    </row>
    <row r="12" spans="1:6" ht="15">
      <c r="A12" s="12" t="s">
        <v>12</v>
      </c>
      <c r="B12" s="7">
        <f>B11*$B9</f>
        <v>35124.21</v>
      </c>
      <c r="C12" s="7">
        <f>C11*$B9</f>
        <v>35826.67</v>
      </c>
      <c r="D12" s="7">
        <f>D11*$B9</f>
        <v>32824</v>
      </c>
      <c r="E12" s="7">
        <f>E11*$B9</f>
        <v>34591.62666666666</v>
      </c>
      <c r="F12" s="13">
        <v>34591.63</v>
      </c>
    </row>
    <row r="13" spans="1:6" ht="226.5" customHeight="1">
      <c r="A13" s="2" t="s">
        <v>7</v>
      </c>
      <c r="B13" s="61" t="s">
        <v>40</v>
      </c>
      <c r="C13" s="62"/>
      <c r="D13" s="62"/>
      <c r="E13" s="62"/>
      <c r="F13" s="3" t="s">
        <v>8</v>
      </c>
    </row>
    <row r="14" spans="1:6" ht="15">
      <c r="A14" s="11" t="s">
        <v>9</v>
      </c>
      <c r="B14" s="109">
        <v>3</v>
      </c>
      <c r="C14" s="109"/>
      <c r="D14" s="109"/>
      <c r="E14" s="109"/>
      <c r="F14" s="6" t="s">
        <v>8</v>
      </c>
    </row>
    <row r="15" spans="1:6" ht="18" customHeight="1">
      <c r="A15" s="11" t="s">
        <v>10</v>
      </c>
      <c r="B15" s="107" t="s">
        <v>38</v>
      </c>
      <c r="C15" s="107"/>
      <c r="D15" s="107"/>
      <c r="E15" s="107"/>
      <c r="F15" s="6" t="s">
        <v>8</v>
      </c>
    </row>
    <row r="16" spans="1:6" ht="15">
      <c r="A16" s="11" t="s">
        <v>11</v>
      </c>
      <c r="B16" s="8">
        <v>3217.87</v>
      </c>
      <c r="C16" s="8">
        <v>3282.23</v>
      </c>
      <c r="D16" s="8">
        <v>2547</v>
      </c>
      <c r="E16" s="9">
        <f>(B16+C16+D16)/3</f>
        <v>3015.7000000000003</v>
      </c>
      <c r="F16" s="9">
        <v>3015.7</v>
      </c>
    </row>
    <row r="17" spans="1:6" ht="15">
      <c r="A17" s="12" t="s">
        <v>12</v>
      </c>
      <c r="B17" s="7">
        <f>B16*$B14</f>
        <v>9653.61</v>
      </c>
      <c r="C17" s="7">
        <f>C16*$B14</f>
        <v>9846.69</v>
      </c>
      <c r="D17" s="7">
        <f>D16*$B14</f>
        <v>7641</v>
      </c>
      <c r="E17" s="7">
        <f>E16*$B14</f>
        <v>9047.1</v>
      </c>
      <c r="F17" s="13">
        <f>F16*$B14</f>
        <v>9047.099999999999</v>
      </c>
    </row>
    <row r="18" spans="1:6" ht="193.5" customHeight="1">
      <c r="A18" s="2" t="s">
        <v>7</v>
      </c>
      <c r="B18" s="62" t="s">
        <v>31</v>
      </c>
      <c r="C18" s="62"/>
      <c r="D18" s="62"/>
      <c r="E18" s="62"/>
      <c r="F18" s="3" t="s">
        <v>8</v>
      </c>
    </row>
    <row r="19" spans="1:6" ht="15">
      <c r="A19" s="11" t="s">
        <v>9</v>
      </c>
      <c r="B19" s="69">
        <v>1</v>
      </c>
      <c r="C19" s="69"/>
      <c r="D19" s="69"/>
      <c r="E19" s="69"/>
      <c r="F19" s="6" t="s">
        <v>8</v>
      </c>
    </row>
    <row r="20" spans="1:6" ht="15.75" customHeight="1">
      <c r="A20" s="11" t="s">
        <v>10</v>
      </c>
      <c r="B20" s="70" t="s">
        <v>41</v>
      </c>
      <c r="C20" s="70"/>
      <c r="D20" s="70"/>
      <c r="E20" s="70"/>
      <c r="F20" s="6" t="s">
        <v>8</v>
      </c>
    </row>
    <row r="21" spans="1:6" ht="15">
      <c r="A21" s="11" t="s">
        <v>11</v>
      </c>
      <c r="B21" s="8">
        <v>1440.98</v>
      </c>
      <c r="C21" s="8">
        <v>1469.8</v>
      </c>
      <c r="D21" s="8">
        <v>818</v>
      </c>
      <c r="E21" s="9">
        <f>(B21+C21+D21)/3</f>
        <v>1242.9266666666665</v>
      </c>
      <c r="F21" s="9">
        <v>1242.93</v>
      </c>
    </row>
    <row r="22" spans="1:6" ht="15">
      <c r="A22" s="12" t="s">
        <v>12</v>
      </c>
      <c r="B22" s="7">
        <f>B21*$B19</f>
        <v>1440.98</v>
      </c>
      <c r="C22" s="7">
        <f>C21*$B19</f>
        <v>1469.8</v>
      </c>
      <c r="D22" s="7">
        <f>D21*$B19</f>
        <v>818</v>
      </c>
      <c r="E22" s="7">
        <f>E21*$B19</f>
        <v>1242.9266666666665</v>
      </c>
      <c r="F22" s="13">
        <f>F21*$B19</f>
        <v>1242.93</v>
      </c>
    </row>
    <row r="23" spans="1:6" ht="215.25" customHeight="1">
      <c r="A23" s="2" t="s">
        <v>7</v>
      </c>
      <c r="B23" s="62" t="s">
        <v>32</v>
      </c>
      <c r="C23" s="62"/>
      <c r="D23" s="62"/>
      <c r="E23" s="62"/>
      <c r="F23" s="3" t="s">
        <v>8</v>
      </c>
    </row>
    <row r="24" spans="1:6" ht="15">
      <c r="A24" s="11" t="s">
        <v>9</v>
      </c>
      <c r="B24" s="69">
        <v>1</v>
      </c>
      <c r="C24" s="69"/>
      <c r="D24" s="69"/>
      <c r="E24" s="69"/>
      <c r="F24" s="6" t="s">
        <v>8</v>
      </c>
    </row>
    <row r="25" spans="1:6" ht="15" customHeight="1">
      <c r="A25" s="11" t="s">
        <v>10</v>
      </c>
      <c r="B25" s="70" t="s">
        <v>17</v>
      </c>
      <c r="C25" s="70"/>
      <c r="D25" s="70"/>
      <c r="E25" s="70"/>
      <c r="F25" s="6" t="s">
        <v>8</v>
      </c>
    </row>
    <row r="26" spans="1:6" ht="15">
      <c r="A26" s="11" t="s">
        <v>11</v>
      </c>
      <c r="B26" s="8">
        <v>2863.4</v>
      </c>
      <c r="C26" s="8">
        <v>2893.13</v>
      </c>
      <c r="D26" s="8">
        <v>3013.68</v>
      </c>
      <c r="E26" s="9">
        <f>(B26+C26+D26)/3</f>
        <v>2923.4033333333336</v>
      </c>
      <c r="F26" s="9">
        <v>2923.4</v>
      </c>
    </row>
    <row r="27" spans="1:6" ht="15">
      <c r="A27" s="12" t="s">
        <v>12</v>
      </c>
      <c r="B27" s="7">
        <f>B26*$B24</f>
        <v>2863.4</v>
      </c>
      <c r="C27" s="7">
        <f>C26*$B24</f>
        <v>2893.13</v>
      </c>
      <c r="D27" s="7">
        <f>D26*$B24</f>
        <v>3013.68</v>
      </c>
      <c r="E27" s="7">
        <f>E26*$B24</f>
        <v>2923.4033333333336</v>
      </c>
      <c r="F27" s="13">
        <f>F26*$B24</f>
        <v>2923.4</v>
      </c>
    </row>
    <row r="28" spans="1:6" ht="243" customHeight="1">
      <c r="A28" s="2" t="s">
        <v>7</v>
      </c>
      <c r="B28" s="62" t="s">
        <v>97</v>
      </c>
      <c r="C28" s="62"/>
      <c r="D28" s="62"/>
      <c r="E28" s="62"/>
      <c r="F28" s="3" t="s">
        <v>8</v>
      </c>
    </row>
    <row r="29" spans="1:6" ht="15">
      <c r="A29" s="11" t="s">
        <v>9</v>
      </c>
      <c r="B29" s="69">
        <v>1</v>
      </c>
      <c r="C29" s="69"/>
      <c r="D29" s="69"/>
      <c r="E29" s="69"/>
      <c r="F29" s="6" t="s">
        <v>8</v>
      </c>
    </row>
    <row r="30" spans="1:6" ht="14.25" customHeight="1">
      <c r="A30" s="11" t="s">
        <v>10</v>
      </c>
      <c r="B30" s="70" t="s">
        <v>96</v>
      </c>
      <c r="C30" s="70"/>
      <c r="D30" s="70"/>
      <c r="E30" s="70"/>
      <c r="F30" s="6" t="s">
        <v>8</v>
      </c>
    </row>
    <row r="31" spans="1:6" ht="15">
      <c r="A31" s="11" t="s">
        <v>11</v>
      </c>
      <c r="B31" s="8">
        <v>3019.38</v>
      </c>
      <c r="C31" s="8">
        <v>3079.76</v>
      </c>
      <c r="D31" s="8">
        <v>2984</v>
      </c>
      <c r="E31" s="9">
        <f>(B31+C31+D31)/3</f>
        <v>3027.713333333333</v>
      </c>
      <c r="F31" s="9">
        <v>3027.71</v>
      </c>
    </row>
    <row r="32" spans="1:6" ht="15">
      <c r="A32" s="12" t="s">
        <v>12</v>
      </c>
      <c r="B32" s="7">
        <f>B31*B29</f>
        <v>3019.38</v>
      </c>
      <c r="C32" s="7">
        <f>C31*B29</f>
        <v>3079.76</v>
      </c>
      <c r="D32" s="7">
        <f>D31*B29</f>
        <v>2984</v>
      </c>
      <c r="E32" s="7">
        <f>E31*$B29</f>
        <v>3027.713333333333</v>
      </c>
      <c r="F32" s="13">
        <f>F31*$B29</f>
        <v>3027.71</v>
      </c>
    </row>
    <row r="33" spans="1:6" ht="254.25" customHeight="1">
      <c r="A33" s="2" t="s">
        <v>7</v>
      </c>
      <c r="B33" s="62" t="s">
        <v>45</v>
      </c>
      <c r="C33" s="62"/>
      <c r="D33" s="62"/>
      <c r="E33" s="62"/>
      <c r="F33" s="3" t="s">
        <v>8</v>
      </c>
    </row>
    <row r="34" spans="1:6" ht="15">
      <c r="A34" s="11" t="s">
        <v>9</v>
      </c>
      <c r="B34" s="69">
        <v>1</v>
      </c>
      <c r="C34" s="69"/>
      <c r="D34" s="69"/>
      <c r="E34" s="69"/>
      <c r="F34" s="6" t="s">
        <v>8</v>
      </c>
    </row>
    <row r="35" spans="1:6" ht="15" customHeight="1">
      <c r="A35" s="11" t="s">
        <v>10</v>
      </c>
      <c r="B35" s="70" t="s">
        <v>42</v>
      </c>
      <c r="C35" s="70"/>
      <c r="D35" s="70"/>
      <c r="E35" s="70"/>
      <c r="F35" s="6" t="s">
        <v>8</v>
      </c>
    </row>
    <row r="36" spans="1:6" ht="15">
      <c r="A36" s="11" t="s">
        <v>11</v>
      </c>
      <c r="B36" s="8">
        <v>3272.66</v>
      </c>
      <c r="C36" s="8">
        <v>3339.13</v>
      </c>
      <c r="D36" s="8">
        <v>3251</v>
      </c>
      <c r="E36" s="9">
        <f>(B36+C36+D36)/3</f>
        <v>3287.596666666667</v>
      </c>
      <c r="F36" s="9">
        <v>3287.6</v>
      </c>
    </row>
    <row r="37" spans="1:6" ht="15">
      <c r="A37" s="12" t="s">
        <v>12</v>
      </c>
      <c r="B37" s="7">
        <f>B36*B34</f>
        <v>3272.66</v>
      </c>
      <c r="C37" s="7">
        <f>C36*B34</f>
        <v>3339.13</v>
      </c>
      <c r="D37" s="7">
        <f>D36*B34</f>
        <v>3251</v>
      </c>
      <c r="E37" s="7">
        <f>E36*$B34</f>
        <v>3287.596666666667</v>
      </c>
      <c r="F37" s="13">
        <f>F36*$B34</f>
        <v>3287.6</v>
      </c>
    </row>
    <row r="38" spans="1:6" ht="216.75" customHeight="1">
      <c r="A38" s="2" t="s">
        <v>7</v>
      </c>
      <c r="B38" s="62" t="s">
        <v>44</v>
      </c>
      <c r="C38" s="62"/>
      <c r="D38" s="62"/>
      <c r="E38" s="62"/>
      <c r="F38" s="3" t="s">
        <v>8</v>
      </c>
    </row>
    <row r="39" spans="1:6" ht="15">
      <c r="A39" s="11" t="s">
        <v>9</v>
      </c>
      <c r="B39" s="69">
        <v>1</v>
      </c>
      <c r="C39" s="69"/>
      <c r="D39" s="69"/>
      <c r="E39" s="69"/>
      <c r="F39" s="6" t="s">
        <v>8</v>
      </c>
    </row>
    <row r="40" spans="1:6" ht="17.25" customHeight="1">
      <c r="A40" s="11" t="s">
        <v>10</v>
      </c>
      <c r="B40" s="70" t="s">
        <v>43</v>
      </c>
      <c r="C40" s="70"/>
      <c r="D40" s="70"/>
      <c r="E40" s="70"/>
      <c r="F40" s="6" t="s">
        <v>8</v>
      </c>
    </row>
    <row r="41" spans="1:6" ht="15">
      <c r="A41" s="11" t="s">
        <v>11</v>
      </c>
      <c r="B41" s="8">
        <v>2973.03</v>
      </c>
      <c r="C41" s="8">
        <v>3032.5</v>
      </c>
      <c r="D41" s="8">
        <v>2984</v>
      </c>
      <c r="E41" s="9">
        <f>(B41+C41+D41)/3</f>
        <v>2996.51</v>
      </c>
      <c r="F41" s="9">
        <v>2996.51</v>
      </c>
    </row>
    <row r="42" spans="1:6" ht="15">
      <c r="A42" s="12" t="s">
        <v>12</v>
      </c>
      <c r="B42" s="7">
        <f>B41*B39</f>
        <v>2973.03</v>
      </c>
      <c r="C42" s="7">
        <f>C41*B39</f>
        <v>3032.5</v>
      </c>
      <c r="D42" s="7">
        <f>D41*B39</f>
        <v>2984</v>
      </c>
      <c r="E42" s="7">
        <f>E41*$B39</f>
        <v>2996.51</v>
      </c>
      <c r="F42" s="13">
        <f>F41*$B39</f>
        <v>2996.51</v>
      </c>
    </row>
    <row r="43" spans="1:6" ht="215.25" customHeight="1">
      <c r="A43" s="2" t="s">
        <v>7</v>
      </c>
      <c r="B43" s="62" t="s">
        <v>48</v>
      </c>
      <c r="C43" s="62"/>
      <c r="D43" s="62"/>
      <c r="E43" s="62"/>
      <c r="F43" s="3" t="s">
        <v>8</v>
      </c>
    </row>
    <row r="44" spans="1:6" ht="15">
      <c r="A44" s="11" t="s">
        <v>9</v>
      </c>
      <c r="B44" s="69">
        <v>1</v>
      </c>
      <c r="C44" s="69"/>
      <c r="D44" s="69"/>
      <c r="E44" s="69"/>
      <c r="F44" s="6" t="s">
        <v>8</v>
      </c>
    </row>
    <row r="45" spans="1:6" ht="22.5" customHeight="1">
      <c r="A45" s="11" t="s">
        <v>10</v>
      </c>
      <c r="B45" s="70" t="s">
        <v>24</v>
      </c>
      <c r="C45" s="70"/>
      <c r="D45" s="70"/>
      <c r="E45" s="70"/>
      <c r="F45" s="6" t="s">
        <v>8</v>
      </c>
    </row>
    <row r="46" spans="1:6" ht="15">
      <c r="A46" s="11" t="s">
        <v>11</v>
      </c>
      <c r="B46" s="8">
        <v>3027.33</v>
      </c>
      <c r="C46" s="8">
        <v>3087.88</v>
      </c>
      <c r="D46" s="8">
        <v>2984</v>
      </c>
      <c r="E46" s="9">
        <f>(B46+C46+D46)/3</f>
        <v>3033.0699999999997</v>
      </c>
      <c r="F46" s="9">
        <v>3033.07</v>
      </c>
    </row>
    <row r="47" spans="1:6" ht="15">
      <c r="A47" s="12" t="s">
        <v>12</v>
      </c>
      <c r="B47" s="7">
        <f>B46*B44</f>
        <v>3027.33</v>
      </c>
      <c r="C47" s="7">
        <f>C46*B44</f>
        <v>3087.88</v>
      </c>
      <c r="D47" s="7">
        <f>D46*B44</f>
        <v>2984</v>
      </c>
      <c r="E47" s="7">
        <f>E46*$B44</f>
        <v>3033.0699999999997</v>
      </c>
      <c r="F47" s="13">
        <f>F46*$B44</f>
        <v>3033.07</v>
      </c>
    </row>
    <row r="48" spans="1:6" ht="219" customHeight="1">
      <c r="A48" s="2" t="s">
        <v>7</v>
      </c>
      <c r="B48" s="61" t="s">
        <v>47</v>
      </c>
      <c r="C48" s="62"/>
      <c r="D48" s="62"/>
      <c r="E48" s="62"/>
      <c r="F48" s="3" t="s">
        <v>8</v>
      </c>
    </row>
    <row r="49" spans="1:6" ht="15">
      <c r="A49" s="11" t="s">
        <v>9</v>
      </c>
      <c r="B49" s="69">
        <v>1</v>
      </c>
      <c r="C49" s="69"/>
      <c r="D49" s="69"/>
      <c r="E49" s="69"/>
      <c r="F49" s="6" t="s">
        <v>8</v>
      </c>
    </row>
    <row r="50" spans="1:6" ht="22.5" customHeight="1">
      <c r="A50" s="11" t="s">
        <v>10</v>
      </c>
      <c r="B50" s="70" t="s">
        <v>46</v>
      </c>
      <c r="C50" s="70"/>
      <c r="D50" s="70"/>
      <c r="E50" s="70"/>
      <c r="F50" s="6" t="s">
        <v>8</v>
      </c>
    </row>
    <row r="51" spans="1:6" ht="15">
      <c r="A51" s="11" t="s">
        <v>11</v>
      </c>
      <c r="B51" s="8">
        <v>1840.06</v>
      </c>
      <c r="C51" s="8">
        <v>1876.86</v>
      </c>
      <c r="D51" s="8">
        <v>2037</v>
      </c>
      <c r="E51" s="9">
        <f>(B51+C51+D51)/3</f>
        <v>1917.9733333333334</v>
      </c>
      <c r="F51" s="9">
        <v>1917.97</v>
      </c>
    </row>
    <row r="52" spans="1:6" ht="14.25" customHeight="1">
      <c r="A52" s="12" t="s">
        <v>12</v>
      </c>
      <c r="B52" s="7">
        <f>B51*B49</f>
        <v>1840.06</v>
      </c>
      <c r="C52" s="7">
        <f>C51*B49</f>
        <v>1876.86</v>
      </c>
      <c r="D52" s="7">
        <f>D51*B49</f>
        <v>2037</v>
      </c>
      <c r="E52" s="7">
        <f>E51*$B49</f>
        <v>1917.9733333333334</v>
      </c>
      <c r="F52" s="13">
        <f>F51*$B49</f>
        <v>1917.97</v>
      </c>
    </row>
    <row r="53" spans="1:6" ht="15" hidden="1">
      <c r="A53" s="17"/>
      <c r="B53" s="14"/>
      <c r="C53" s="15"/>
      <c r="D53" s="15"/>
      <c r="E53" s="16"/>
      <c r="F53" s="13"/>
    </row>
    <row r="54" spans="1:6" s="10" customFormat="1" ht="209.25" customHeight="1">
      <c r="A54" s="2" t="s">
        <v>7</v>
      </c>
      <c r="B54" s="62" t="s">
        <v>50</v>
      </c>
      <c r="C54" s="62"/>
      <c r="D54" s="62"/>
      <c r="E54" s="62"/>
      <c r="F54" s="3" t="s">
        <v>8</v>
      </c>
    </row>
    <row r="55" spans="1:6" s="10" customFormat="1" ht="15">
      <c r="A55" s="11" t="s">
        <v>9</v>
      </c>
      <c r="B55" s="69">
        <v>1</v>
      </c>
      <c r="C55" s="69"/>
      <c r="D55" s="69"/>
      <c r="E55" s="69"/>
      <c r="F55" s="6" t="s">
        <v>8</v>
      </c>
    </row>
    <row r="56" spans="1:6" s="10" customFormat="1" ht="16.5" customHeight="1">
      <c r="A56" s="11" t="s">
        <v>10</v>
      </c>
      <c r="B56" s="70" t="s">
        <v>49</v>
      </c>
      <c r="C56" s="70"/>
      <c r="D56" s="70"/>
      <c r="E56" s="70"/>
      <c r="F56" s="6" t="s">
        <v>8</v>
      </c>
    </row>
    <row r="57" spans="1:6" s="10" customFormat="1" ht="15">
      <c r="A57" s="11" t="s">
        <v>11</v>
      </c>
      <c r="B57" s="8">
        <v>2456.19</v>
      </c>
      <c r="C57" s="8">
        <v>2505.31</v>
      </c>
      <c r="D57" s="8">
        <v>1217</v>
      </c>
      <c r="E57" s="9">
        <f>(B57+C57+D57)/3</f>
        <v>2059.5</v>
      </c>
      <c r="F57" s="9">
        <v>2059.5</v>
      </c>
    </row>
    <row r="58" spans="1:6" s="10" customFormat="1" ht="15">
      <c r="A58" s="12" t="s">
        <v>12</v>
      </c>
      <c r="B58" s="7">
        <f>B57*B55</f>
        <v>2456.19</v>
      </c>
      <c r="C58" s="7">
        <f>C57*B55</f>
        <v>2505.31</v>
      </c>
      <c r="D58" s="7">
        <f>D57*B55</f>
        <v>1217</v>
      </c>
      <c r="E58" s="7">
        <f>E57*$B55</f>
        <v>2059.5</v>
      </c>
      <c r="F58" s="13">
        <f>F57*$B55</f>
        <v>2059.5</v>
      </c>
    </row>
    <row r="59" spans="1:6" s="10" customFormat="1" ht="232.5" customHeight="1">
      <c r="A59" s="2" t="s">
        <v>7</v>
      </c>
      <c r="B59" s="94" t="s">
        <v>53</v>
      </c>
      <c r="C59" s="95"/>
      <c r="D59" s="95"/>
      <c r="E59" s="96"/>
      <c r="F59" s="3" t="s">
        <v>8</v>
      </c>
    </row>
    <row r="60" spans="1:6" s="10" customFormat="1" ht="15">
      <c r="A60" s="11" t="s">
        <v>9</v>
      </c>
      <c r="B60" s="69">
        <v>2</v>
      </c>
      <c r="C60" s="69"/>
      <c r="D60" s="69"/>
      <c r="E60" s="69"/>
      <c r="F60" s="6" t="s">
        <v>8</v>
      </c>
    </row>
    <row r="61" spans="1:6" s="10" customFormat="1" ht="15" customHeight="1">
      <c r="A61" s="11" t="s">
        <v>10</v>
      </c>
      <c r="B61" s="70" t="s">
        <v>51</v>
      </c>
      <c r="C61" s="70"/>
      <c r="D61" s="70"/>
      <c r="E61" s="70"/>
      <c r="F61" s="6" t="s">
        <v>8</v>
      </c>
    </row>
    <row r="62" spans="1:6" s="10" customFormat="1" ht="15">
      <c r="A62" s="11" t="s">
        <v>11</v>
      </c>
      <c r="B62" s="8">
        <v>2496.19</v>
      </c>
      <c r="C62" s="8">
        <v>2546.11</v>
      </c>
      <c r="D62" s="8">
        <v>3041</v>
      </c>
      <c r="E62" s="9">
        <f>(B62+C62+D62)/3</f>
        <v>2694.4333333333334</v>
      </c>
      <c r="F62" s="9">
        <v>2694.43</v>
      </c>
    </row>
    <row r="63" spans="1:6" s="10" customFormat="1" ht="15">
      <c r="A63" s="12" t="s">
        <v>12</v>
      </c>
      <c r="B63" s="7">
        <f>B62*$B60</f>
        <v>4992.38</v>
      </c>
      <c r="C63" s="7">
        <f>C62*$B60</f>
        <v>5092.22</v>
      </c>
      <c r="D63" s="7">
        <f>D62*$B60</f>
        <v>6082</v>
      </c>
      <c r="E63" s="7">
        <f>E62*$B60</f>
        <v>5388.866666666667</v>
      </c>
      <c r="F63" s="13">
        <v>5388.87</v>
      </c>
    </row>
    <row r="64" spans="1:6" ht="213.75" customHeight="1">
      <c r="A64" s="2" t="s">
        <v>7</v>
      </c>
      <c r="B64" s="61" t="s">
        <v>52</v>
      </c>
      <c r="C64" s="62"/>
      <c r="D64" s="62"/>
      <c r="E64" s="62"/>
      <c r="F64" s="3" t="s">
        <v>8</v>
      </c>
    </row>
    <row r="65" spans="1:6" ht="15">
      <c r="A65" s="11" t="s">
        <v>9</v>
      </c>
      <c r="B65" s="69">
        <v>2</v>
      </c>
      <c r="C65" s="69"/>
      <c r="D65" s="69"/>
      <c r="E65" s="69"/>
      <c r="F65" s="6" t="s">
        <v>8</v>
      </c>
    </row>
    <row r="66" spans="1:6" ht="15" customHeight="1">
      <c r="A66" s="11" t="s">
        <v>10</v>
      </c>
      <c r="B66" s="70" t="s">
        <v>25</v>
      </c>
      <c r="C66" s="70"/>
      <c r="D66" s="70"/>
      <c r="E66" s="70"/>
      <c r="F66" s="6" t="s">
        <v>8</v>
      </c>
    </row>
    <row r="67" spans="1:6" ht="15">
      <c r="A67" s="11" t="s">
        <v>11</v>
      </c>
      <c r="B67" s="8">
        <v>1500</v>
      </c>
      <c r="C67" s="8">
        <v>1592</v>
      </c>
      <c r="D67" s="8">
        <v>1564</v>
      </c>
      <c r="E67" s="9">
        <f>(B67+C67+D67)/3</f>
        <v>1552</v>
      </c>
      <c r="F67" s="9">
        <v>1552</v>
      </c>
    </row>
    <row r="68" spans="1:6" ht="15.75" customHeight="1">
      <c r="A68" s="12" t="s">
        <v>12</v>
      </c>
      <c r="B68" s="7">
        <f>B67*$B65</f>
        <v>3000</v>
      </c>
      <c r="C68" s="7">
        <f>C67*$B65</f>
        <v>3184</v>
      </c>
      <c r="D68" s="7">
        <f>D67*$B65</f>
        <v>3128</v>
      </c>
      <c r="E68" s="7">
        <f>E67*$B65</f>
        <v>3104</v>
      </c>
      <c r="F68" s="13">
        <f>F67*$B65</f>
        <v>3104</v>
      </c>
    </row>
    <row r="69" spans="1:6" ht="279" customHeight="1">
      <c r="A69" s="2" t="s">
        <v>7</v>
      </c>
      <c r="B69" s="61" t="s">
        <v>54</v>
      </c>
      <c r="C69" s="62"/>
      <c r="D69" s="62"/>
      <c r="E69" s="62"/>
      <c r="F69" s="3" t="s">
        <v>8</v>
      </c>
    </row>
    <row r="70" spans="1:6" ht="15">
      <c r="A70" s="11" t="s">
        <v>9</v>
      </c>
      <c r="B70" s="69">
        <v>1</v>
      </c>
      <c r="C70" s="69"/>
      <c r="D70" s="69"/>
      <c r="E70" s="69"/>
      <c r="F70" s="6" t="s">
        <v>8</v>
      </c>
    </row>
    <row r="71" spans="1:6" ht="14.25" customHeight="1">
      <c r="A71" s="11" t="s">
        <v>10</v>
      </c>
      <c r="B71" s="70" t="s">
        <v>55</v>
      </c>
      <c r="C71" s="70"/>
      <c r="D71" s="70"/>
      <c r="E71" s="70"/>
      <c r="F71" s="6" t="s">
        <v>8</v>
      </c>
    </row>
    <row r="72" spans="1:6" ht="15">
      <c r="A72" s="11" t="s">
        <v>11</v>
      </c>
      <c r="B72" s="8">
        <v>5610.26</v>
      </c>
      <c r="C72" s="8">
        <v>5722.46</v>
      </c>
      <c r="D72" s="8">
        <v>5579</v>
      </c>
      <c r="E72" s="9">
        <f>(B72+C72+D72)/3</f>
        <v>5637.240000000001</v>
      </c>
      <c r="F72" s="9">
        <v>5637.24</v>
      </c>
    </row>
    <row r="73" spans="1:6" ht="15">
      <c r="A73" s="12" t="s">
        <v>12</v>
      </c>
      <c r="B73" s="7">
        <f>B72*B70</f>
        <v>5610.26</v>
      </c>
      <c r="C73" s="7">
        <f>C72*B70</f>
        <v>5722.46</v>
      </c>
      <c r="D73" s="7">
        <f>D72*B70</f>
        <v>5579</v>
      </c>
      <c r="E73" s="7">
        <f>E72*$B70</f>
        <v>5637.240000000001</v>
      </c>
      <c r="F73" s="13">
        <f>F72*$B70</f>
        <v>5637.24</v>
      </c>
    </row>
    <row r="74" spans="1:6" ht="282.75" customHeight="1">
      <c r="A74" s="2" t="s">
        <v>7</v>
      </c>
      <c r="B74" s="61" t="s">
        <v>57</v>
      </c>
      <c r="C74" s="62"/>
      <c r="D74" s="62"/>
      <c r="E74" s="62"/>
      <c r="F74" s="3" t="s">
        <v>8</v>
      </c>
    </row>
    <row r="75" spans="1:6" ht="15">
      <c r="A75" s="11" t="s">
        <v>9</v>
      </c>
      <c r="B75" s="69">
        <v>1</v>
      </c>
      <c r="C75" s="69"/>
      <c r="D75" s="69"/>
      <c r="E75" s="69"/>
      <c r="F75" s="6" t="s">
        <v>8</v>
      </c>
    </row>
    <row r="76" spans="1:6" ht="14.25" customHeight="1">
      <c r="A76" s="11" t="s">
        <v>10</v>
      </c>
      <c r="B76" s="70" t="s">
        <v>56</v>
      </c>
      <c r="C76" s="70"/>
      <c r="D76" s="70"/>
      <c r="E76" s="70"/>
      <c r="F76" s="6" t="s">
        <v>8</v>
      </c>
    </row>
    <row r="77" spans="1:6" ht="15">
      <c r="A77" s="11" t="s">
        <v>11</v>
      </c>
      <c r="B77" s="8">
        <v>5003.65</v>
      </c>
      <c r="C77" s="8">
        <v>5103.72</v>
      </c>
      <c r="D77" s="8">
        <v>4867</v>
      </c>
      <c r="E77" s="9">
        <f>(B77+C77+D77)/3</f>
        <v>4991.456666666666</v>
      </c>
      <c r="F77" s="9">
        <v>4991.46</v>
      </c>
    </row>
    <row r="78" spans="1:6" ht="15">
      <c r="A78" s="12" t="s">
        <v>12</v>
      </c>
      <c r="B78" s="7">
        <f>B77*B75</f>
        <v>5003.65</v>
      </c>
      <c r="C78" s="7">
        <f>C77*B75</f>
        <v>5103.72</v>
      </c>
      <c r="D78" s="7">
        <f>D77*B75</f>
        <v>4867</v>
      </c>
      <c r="E78" s="7">
        <f>E77*$B75</f>
        <v>4991.456666666666</v>
      </c>
      <c r="F78" s="13">
        <f>F77*$B75</f>
        <v>4991.46</v>
      </c>
    </row>
    <row r="79" spans="1:6" ht="280.5" customHeight="1">
      <c r="A79" s="2" t="s">
        <v>7</v>
      </c>
      <c r="B79" s="61" t="s">
        <v>59</v>
      </c>
      <c r="C79" s="62"/>
      <c r="D79" s="62"/>
      <c r="E79" s="62"/>
      <c r="F79" s="3" t="s">
        <v>8</v>
      </c>
    </row>
    <row r="80" spans="1:6" ht="15">
      <c r="A80" s="11" t="s">
        <v>9</v>
      </c>
      <c r="B80" s="69">
        <v>1</v>
      </c>
      <c r="C80" s="69"/>
      <c r="D80" s="69"/>
      <c r="E80" s="69"/>
      <c r="F80" s="6" t="s">
        <v>8</v>
      </c>
    </row>
    <row r="81" spans="1:6" ht="14.25" customHeight="1">
      <c r="A81" s="11" t="s">
        <v>10</v>
      </c>
      <c r="B81" s="70" t="s">
        <v>58</v>
      </c>
      <c r="C81" s="70"/>
      <c r="D81" s="70"/>
      <c r="E81" s="70"/>
      <c r="F81" s="6" t="s">
        <v>8</v>
      </c>
    </row>
    <row r="82" spans="1:6" ht="15">
      <c r="A82" s="11" t="s">
        <v>11</v>
      </c>
      <c r="B82" s="8">
        <v>5003.65</v>
      </c>
      <c r="C82" s="8">
        <v>5103.72</v>
      </c>
      <c r="D82" s="8">
        <v>4867</v>
      </c>
      <c r="E82" s="9">
        <f>(B82+C82+D82)/3</f>
        <v>4991.456666666666</v>
      </c>
      <c r="F82" s="9">
        <v>4991.46</v>
      </c>
    </row>
    <row r="83" spans="1:6" ht="15">
      <c r="A83" s="12" t="s">
        <v>12</v>
      </c>
      <c r="B83" s="7">
        <f>B82*B80</f>
        <v>5003.65</v>
      </c>
      <c r="C83" s="7">
        <f>C82*B80</f>
        <v>5103.72</v>
      </c>
      <c r="D83" s="7">
        <f>D82*B80</f>
        <v>4867</v>
      </c>
      <c r="E83" s="7">
        <f>E82*$B80</f>
        <v>4991.456666666666</v>
      </c>
      <c r="F83" s="13">
        <f>F82*$B80</f>
        <v>4991.46</v>
      </c>
    </row>
    <row r="84" spans="1:6" ht="281.25" customHeight="1">
      <c r="A84" s="2" t="s">
        <v>7</v>
      </c>
      <c r="B84" s="61" t="s">
        <v>60</v>
      </c>
      <c r="C84" s="62"/>
      <c r="D84" s="62"/>
      <c r="E84" s="62"/>
      <c r="F84" s="3" t="s">
        <v>8</v>
      </c>
    </row>
    <row r="85" spans="1:6" ht="15">
      <c r="A85" s="11" t="s">
        <v>9</v>
      </c>
      <c r="B85" s="69">
        <v>1</v>
      </c>
      <c r="C85" s="69"/>
      <c r="D85" s="69"/>
      <c r="E85" s="69"/>
      <c r="F85" s="6" t="s">
        <v>8</v>
      </c>
    </row>
    <row r="86" spans="1:6" ht="14.25" customHeight="1">
      <c r="A86" s="11" t="s">
        <v>10</v>
      </c>
      <c r="B86" s="70" t="s">
        <v>61</v>
      </c>
      <c r="C86" s="70"/>
      <c r="D86" s="70"/>
      <c r="E86" s="70"/>
      <c r="F86" s="6" t="s">
        <v>8</v>
      </c>
    </row>
    <row r="87" spans="1:6" ht="15">
      <c r="A87" s="11" t="s">
        <v>11</v>
      </c>
      <c r="B87" s="8">
        <v>5003.65</v>
      </c>
      <c r="C87" s="8">
        <v>5103.72</v>
      </c>
      <c r="D87" s="8">
        <v>4867</v>
      </c>
      <c r="E87" s="9">
        <f>(B87+C87+D87)/3</f>
        <v>4991.456666666666</v>
      </c>
      <c r="F87" s="9">
        <v>4991.46</v>
      </c>
    </row>
    <row r="88" spans="1:6" ht="15">
      <c r="A88" s="12" t="s">
        <v>12</v>
      </c>
      <c r="B88" s="7">
        <f>B87*B85</f>
        <v>5003.65</v>
      </c>
      <c r="C88" s="7">
        <f>C87*B85</f>
        <v>5103.72</v>
      </c>
      <c r="D88" s="7">
        <f>D87*B85</f>
        <v>4867</v>
      </c>
      <c r="E88" s="7">
        <f>E87*$B85</f>
        <v>4991.456666666666</v>
      </c>
      <c r="F88" s="13">
        <f>F87*$B85</f>
        <v>4991.46</v>
      </c>
    </row>
    <row r="89" spans="1:6" ht="246" customHeight="1">
      <c r="A89" s="2" t="s">
        <v>7</v>
      </c>
      <c r="B89" s="61" t="s">
        <v>33</v>
      </c>
      <c r="C89" s="62"/>
      <c r="D89" s="62"/>
      <c r="E89" s="62"/>
      <c r="F89" s="3" t="s">
        <v>8</v>
      </c>
    </row>
    <row r="90" spans="1:6" ht="15">
      <c r="A90" s="11" t="s">
        <v>9</v>
      </c>
      <c r="B90" s="69">
        <v>1</v>
      </c>
      <c r="C90" s="69"/>
      <c r="D90" s="69"/>
      <c r="E90" s="69"/>
      <c r="F90" s="6" t="s">
        <v>8</v>
      </c>
    </row>
    <row r="91" spans="1:6" ht="14.25" customHeight="1">
      <c r="A91" s="11" t="s">
        <v>10</v>
      </c>
      <c r="B91" s="70" t="s">
        <v>21</v>
      </c>
      <c r="C91" s="70"/>
      <c r="D91" s="70"/>
      <c r="E91" s="70"/>
      <c r="F91" s="6" t="s">
        <v>8</v>
      </c>
    </row>
    <row r="92" spans="1:6" ht="15">
      <c r="A92" s="11" t="s">
        <v>11</v>
      </c>
      <c r="B92" s="8">
        <v>3547.01</v>
      </c>
      <c r="C92" s="8">
        <v>3617.95</v>
      </c>
      <c r="D92" s="8">
        <v>3422</v>
      </c>
      <c r="E92" s="9">
        <f>(B92+C92+D92)/3</f>
        <v>3528.986666666666</v>
      </c>
      <c r="F92" s="9">
        <v>3528.99</v>
      </c>
    </row>
    <row r="93" spans="1:6" ht="15">
      <c r="A93" s="12" t="s">
        <v>12</v>
      </c>
      <c r="B93" s="7">
        <f>B92*B90</f>
        <v>3547.01</v>
      </c>
      <c r="C93" s="7">
        <f>C92*B90</f>
        <v>3617.95</v>
      </c>
      <c r="D93" s="7">
        <f>D92*B90</f>
        <v>3422</v>
      </c>
      <c r="E93" s="7">
        <f>E92*$B90</f>
        <v>3528.986666666666</v>
      </c>
      <c r="F93" s="13">
        <f>F92*$B90</f>
        <v>3528.99</v>
      </c>
    </row>
    <row r="94" spans="1:6" ht="242.25" customHeight="1">
      <c r="A94" s="2" t="s">
        <v>7</v>
      </c>
      <c r="B94" s="93" t="s">
        <v>36</v>
      </c>
      <c r="C94" s="87"/>
      <c r="D94" s="87"/>
      <c r="E94" s="88"/>
      <c r="F94" s="3" t="s">
        <v>8</v>
      </c>
    </row>
    <row r="95" spans="1:6" ht="15">
      <c r="A95" s="11" t="s">
        <v>9</v>
      </c>
      <c r="B95" s="69">
        <v>1</v>
      </c>
      <c r="C95" s="69"/>
      <c r="D95" s="69"/>
      <c r="E95" s="69"/>
      <c r="F95" s="6" t="s">
        <v>8</v>
      </c>
    </row>
    <row r="96" spans="1:6" ht="14.25" customHeight="1">
      <c r="A96" s="11" t="s">
        <v>10</v>
      </c>
      <c r="B96" s="83" t="s">
        <v>26</v>
      </c>
      <c r="C96" s="84"/>
      <c r="D96" s="84"/>
      <c r="E96" s="85"/>
      <c r="F96" s="6" t="s">
        <v>8</v>
      </c>
    </row>
    <row r="97" spans="1:6" ht="15">
      <c r="A97" s="11" t="s">
        <v>11</v>
      </c>
      <c r="B97" s="8">
        <v>6708.88</v>
      </c>
      <c r="C97" s="8">
        <v>6843.06</v>
      </c>
      <c r="D97" s="8">
        <v>6525</v>
      </c>
      <c r="E97" s="9">
        <f>(B97+C97+D97)/3</f>
        <v>6692.313333333334</v>
      </c>
      <c r="F97" s="9">
        <v>6692.31</v>
      </c>
    </row>
    <row r="98" spans="1:6" ht="15">
      <c r="A98" s="12" t="s">
        <v>12</v>
      </c>
      <c r="B98" s="7">
        <f>B97*B95</f>
        <v>6708.88</v>
      </c>
      <c r="C98" s="7">
        <f>C97*B95</f>
        <v>6843.06</v>
      </c>
      <c r="D98" s="7">
        <f>D97*B95</f>
        <v>6525</v>
      </c>
      <c r="E98" s="7">
        <f>E97*$B95</f>
        <v>6692.313333333334</v>
      </c>
      <c r="F98" s="13">
        <f>F97*$B95</f>
        <v>6692.31</v>
      </c>
    </row>
    <row r="99" spans="1:6" ht="231.75" customHeight="1">
      <c r="A99" s="2" t="s">
        <v>7</v>
      </c>
      <c r="B99" s="93" t="s">
        <v>37</v>
      </c>
      <c r="C99" s="87"/>
      <c r="D99" s="87"/>
      <c r="E99" s="88"/>
      <c r="F99" s="3" t="s">
        <v>8</v>
      </c>
    </row>
    <row r="100" spans="1:6" ht="15">
      <c r="A100" s="11" t="s">
        <v>9</v>
      </c>
      <c r="B100" s="69">
        <v>1</v>
      </c>
      <c r="C100" s="69"/>
      <c r="D100" s="69"/>
      <c r="E100" s="69"/>
      <c r="F100" s="6" t="s">
        <v>8</v>
      </c>
    </row>
    <row r="101" spans="1:6" ht="14.25" customHeight="1">
      <c r="A101" s="11" t="s">
        <v>10</v>
      </c>
      <c r="B101" s="83" t="s">
        <v>29</v>
      </c>
      <c r="C101" s="84"/>
      <c r="D101" s="84"/>
      <c r="E101" s="85"/>
      <c r="F101" s="6" t="s">
        <v>8</v>
      </c>
    </row>
    <row r="102" spans="1:6" ht="15">
      <c r="A102" s="11" t="s">
        <v>11</v>
      </c>
      <c r="B102" s="8">
        <v>4112.19</v>
      </c>
      <c r="C102" s="8">
        <v>4194.43</v>
      </c>
      <c r="D102" s="8">
        <v>4194</v>
      </c>
      <c r="E102" s="9">
        <f>(B102+C102+D102)/3</f>
        <v>4166.873333333333</v>
      </c>
      <c r="F102" s="9">
        <v>4166.87</v>
      </c>
    </row>
    <row r="103" spans="1:6" ht="15">
      <c r="A103" s="12" t="s">
        <v>12</v>
      </c>
      <c r="B103" s="7">
        <f>B102*B100</f>
        <v>4112.19</v>
      </c>
      <c r="C103" s="7">
        <f>C102*B100</f>
        <v>4194.43</v>
      </c>
      <c r="D103" s="7">
        <f>D102*B100</f>
        <v>4194</v>
      </c>
      <c r="E103" s="7">
        <f>E102*$B100</f>
        <v>4166.873333333333</v>
      </c>
      <c r="F103" s="13">
        <f>F102*$B100</f>
        <v>4166.87</v>
      </c>
    </row>
    <row r="104" spans="1:6" ht="216.75" customHeight="1">
      <c r="A104" s="2" t="s">
        <v>7</v>
      </c>
      <c r="B104" s="61" t="s">
        <v>34</v>
      </c>
      <c r="C104" s="62"/>
      <c r="D104" s="62"/>
      <c r="E104" s="62"/>
      <c r="F104" s="3" t="s">
        <v>8</v>
      </c>
    </row>
    <row r="105" spans="1:6" ht="15">
      <c r="A105" s="11" t="s">
        <v>9</v>
      </c>
      <c r="B105" s="69">
        <v>1</v>
      </c>
      <c r="C105" s="69"/>
      <c r="D105" s="69"/>
      <c r="E105" s="69"/>
      <c r="F105" s="6" t="s">
        <v>8</v>
      </c>
    </row>
    <row r="106" spans="1:6" ht="14.25" customHeight="1">
      <c r="A106" s="11" t="s">
        <v>10</v>
      </c>
      <c r="B106" s="70" t="s">
        <v>27</v>
      </c>
      <c r="C106" s="70"/>
      <c r="D106" s="70"/>
      <c r="E106" s="70"/>
      <c r="F106" s="6" t="s">
        <v>8</v>
      </c>
    </row>
    <row r="107" spans="1:6" ht="15">
      <c r="A107" s="11" t="s">
        <v>11</v>
      </c>
      <c r="B107" s="8">
        <v>1225.33</v>
      </c>
      <c r="C107" s="8">
        <v>1249.84</v>
      </c>
      <c r="D107" s="8">
        <v>1330</v>
      </c>
      <c r="E107" s="9">
        <f>(B107+C107+D107)/3</f>
        <v>1268.39</v>
      </c>
      <c r="F107" s="9">
        <v>1268.39</v>
      </c>
    </row>
    <row r="108" spans="1:6" ht="15">
      <c r="A108" s="12" t="s">
        <v>12</v>
      </c>
      <c r="B108" s="7">
        <f>B107*B105</f>
        <v>1225.33</v>
      </c>
      <c r="C108" s="7">
        <f>C107*B105</f>
        <v>1249.84</v>
      </c>
      <c r="D108" s="7">
        <f>D107*B105</f>
        <v>1330</v>
      </c>
      <c r="E108" s="7">
        <f>E107*$B105</f>
        <v>1268.39</v>
      </c>
      <c r="F108" s="13">
        <f>F107*$B105</f>
        <v>1268.39</v>
      </c>
    </row>
    <row r="109" spans="1:6" ht="228" customHeight="1">
      <c r="A109" s="2" t="s">
        <v>7</v>
      </c>
      <c r="B109" s="62" t="s">
        <v>35</v>
      </c>
      <c r="C109" s="62"/>
      <c r="D109" s="62"/>
      <c r="E109" s="62"/>
      <c r="F109" s="3" t="s">
        <v>8</v>
      </c>
    </row>
    <row r="110" spans="1:6" ht="15">
      <c r="A110" s="11" t="s">
        <v>9</v>
      </c>
      <c r="B110" s="69">
        <v>2</v>
      </c>
      <c r="C110" s="69"/>
      <c r="D110" s="69"/>
      <c r="E110" s="69"/>
      <c r="F110" s="6" t="s">
        <v>8</v>
      </c>
    </row>
    <row r="111" spans="1:6" ht="14.25" customHeight="1">
      <c r="A111" s="11" t="s">
        <v>10</v>
      </c>
      <c r="B111" s="70" t="s">
        <v>28</v>
      </c>
      <c r="C111" s="70"/>
      <c r="D111" s="70"/>
      <c r="E111" s="70"/>
      <c r="F111" s="6" t="s">
        <v>8</v>
      </c>
    </row>
    <row r="112" spans="1:6" ht="15">
      <c r="A112" s="11" t="s">
        <v>11</v>
      </c>
      <c r="B112" s="8">
        <v>1265.33</v>
      </c>
      <c r="C112" s="8">
        <v>1290.64</v>
      </c>
      <c r="D112" s="8">
        <v>1179</v>
      </c>
      <c r="E112" s="9">
        <f>(B112+C112+D112)/3</f>
        <v>1244.99</v>
      </c>
      <c r="F112" s="9">
        <v>1244.99</v>
      </c>
    </row>
    <row r="113" spans="1:6" ht="15">
      <c r="A113" s="12" t="s">
        <v>12</v>
      </c>
      <c r="B113" s="7">
        <f>B112*B110</f>
        <v>2530.66</v>
      </c>
      <c r="C113" s="7">
        <f>C112*B110</f>
        <v>2581.28</v>
      </c>
      <c r="D113" s="7">
        <f>D112*B110</f>
        <v>2358</v>
      </c>
      <c r="E113" s="7">
        <f>E112*$B110</f>
        <v>2489.98</v>
      </c>
      <c r="F113" s="13">
        <f>F112*$B110</f>
        <v>2489.98</v>
      </c>
    </row>
    <row r="114" spans="1:6" ht="206.25" customHeight="1">
      <c r="A114" s="2" t="s">
        <v>7</v>
      </c>
      <c r="B114" s="62" t="s">
        <v>63</v>
      </c>
      <c r="C114" s="62"/>
      <c r="D114" s="62"/>
      <c r="E114" s="62"/>
      <c r="F114" s="3" t="s">
        <v>8</v>
      </c>
    </row>
    <row r="115" spans="1:6" ht="15">
      <c r="A115" s="11" t="s">
        <v>9</v>
      </c>
      <c r="B115" s="69">
        <v>1</v>
      </c>
      <c r="C115" s="69"/>
      <c r="D115" s="69"/>
      <c r="E115" s="69"/>
      <c r="F115" s="6" t="s">
        <v>8</v>
      </c>
    </row>
    <row r="116" spans="1:6" ht="14.25" customHeight="1">
      <c r="A116" s="11" t="s">
        <v>10</v>
      </c>
      <c r="B116" s="70" t="s">
        <v>62</v>
      </c>
      <c r="C116" s="70"/>
      <c r="D116" s="70"/>
      <c r="E116" s="70"/>
      <c r="F116" s="6" t="s">
        <v>8</v>
      </c>
    </row>
    <row r="117" spans="1:6" ht="15">
      <c r="A117" s="11" t="s">
        <v>11</v>
      </c>
      <c r="B117" s="8">
        <v>6820.19</v>
      </c>
      <c r="C117" s="8">
        <v>6956.59</v>
      </c>
      <c r="D117" s="8">
        <v>6140</v>
      </c>
      <c r="E117" s="9">
        <v>6638.93</v>
      </c>
      <c r="F117" s="9">
        <v>6638.93</v>
      </c>
    </row>
    <row r="118" spans="1:6" ht="15">
      <c r="A118" s="12" t="s">
        <v>12</v>
      </c>
      <c r="B118" s="7">
        <f>B117*B115</f>
        <v>6820.19</v>
      </c>
      <c r="C118" s="7">
        <f>C117*B115</f>
        <v>6956.59</v>
      </c>
      <c r="D118" s="7">
        <f>D117*B115</f>
        <v>6140</v>
      </c>
      <c r="E118" s="7">
        <f>E117*$B115</f>
        <v>6638.93</v>
      </c>
      <c r="F118" s="13">
        <f>F117*$B115</f>
        <v>6638.93</v>
      </c>
    </row>
    <row r="119" spans="1:6" ht="233.25" customHeight="1">
      <c r="A119" s="2" t="s">
        <v>7</v>
      </c>
      <c r="B119" s="61" t="s">
        <v>82</v>
      </c>
      <c r="C119" s="62"/>
      <c r="D119" s="62"/>
      <c r="E119" s="62"/>
      <c r="F119" s="3" t="s">
        <v>8</v>
      </c>
    </row>
    <row r="120" spans="1:6" ht="15">
      <c r="A120" s="11" t="s">
        <v>9</v>
      </c>
      <c r="B120" s="69">
        <v>13</v>
      </c>
      <c r="C120" s="69"/>
      <c r="D120" s="69"/>
      <c r="E120" s="69"/>
      <c r="F120" s="6" t="s">
        <v>8</v>
      </c>
    </row>
    <row r="121" spans="1:6" ht="14.25" customHeight="1">
      <c r="A121" s="11" t="s">
        <v>10</v>
      </c>
      <c r="B121" s="70" t="s">
        <v>84</v>
      </c>
      <c r="C121" s="70"/>
      <c r="D121" s="70"/>
      <c r="E121" s="70"/>
      <c r="F121" s="6" t="s">
        <v>8</v>
      </c>
    </row>
    <row r="122" spans="1:6" ht="15">
      <c r="A122" s="11" t="s">
        <v>11</v>
      </c>
      <c r="B122" s="8">
        <v>4541.86</v>
      </c>
      <c r="C122" s="8">
        <v>4632.7</v>
      </c>
      <c r="D122" s="8">
        <v>3688</v>
      </c>
      <c r="E122" s="9">
        <f>(B122+C122+D122)/3</f>
        <v>4287.5199999999995</v>
      </c>
      <c r="F122" s="9">
        <v>4287.52</v>
      </c>
    </row>
    <row r="123" spans="1:6" ht="15">
      <c r="A123" s="12" t="s">
        <v>12</v>
      </c>
      <c r="B123" s="7">
        <f>B122*B120</f>
        <v>59044.17999999999</v>
      </c>
      <c r="C123" s="7">
        <f>C122*B120</f>
        <v>60225.1</v>
      </c>
      <c r="D123" s="7">
        <f>D122*B120</f>
        <v>47944</v>
      </c>
      <c r="E123" s="7">
        <f>E122*$B120</f>
        <v>55737.759999999995</v>
      </c>
      <c r="F123" s="13">
        <f>F122*$B120</f>
        <v>55737.76000000001</v>
      </c>
    </row>
    <row r="124" spans="1:6" ht="244.5" customHeight="1">
      <c r="A124" s="2" t="s">
        <v>7</v>
      </c>
      <c r="B124" s="61" t="s">
        <v>74</v>
      </c>
      <c r="C124" s="62"/>
      <c r="D124" s="62"/>
      <c r="E124" s="62"/>
      <c r="F124" s="3" t="s">
        <v>8</v>
      </c>
    </row>
    <row r="125" spans="1:6" ht="15">
      <c r="A125" s="11" t="s">
        <v>9</v>
      </c>
      <c r="B125" s="69">
        <v>11</v>
      </c>
      <c r="C125" s="69"/>
      <c r="D125" s="69"/>
      <c r="E125" s="69"/>
      <c r="F125" s="6" t="s">
        <v>8</v>
      </c>
    </row>
    <row r="126" spans="1:6" ht="14.25" customHeight="1">
      <c r="A126" s="11" t="s">
        <v>10</v>
      </c>
      <c r="B126" s="70" t="s">
        <v>85</v>
      </c>
      <c r="C126" s="70"/>
      <c r="D126" s="70"/>
      <c r="E126" s="70"/>
      <c r="F126" s="6" t="s">
        <v>8</v>
      </c>
    </row>
    <row r="127" spans="1:6" ht="15">
      <c r="A127" s="11" t="s">
        <v>11</v>
      </c>
      <c r="B127" s="8">
        <v>4938.85</v>
      </c>
      <c r="C127" s="8">
        <v>5037.62</v>
      </c>
      <c r="D127" s="8">
        <v>5092</v>
      </c>
      <c r="E127" s="9">
        <f>(B127+C127+D127)/3</f>
        <v>5022.823333333334</v>
      </c>
      <c r="F127" s="9">
        <v>5022.82</v>
      </c>
    </row>
    <row r="128" spans="1:6" ht="15">
      <c r="A128" s="12" t="s">
        <v>12</v>
      </c>
      <c r="B128" s="7">
        <f>B127*B125</f>
        <v>54327.350000000006</v>
      </c>
      <c r="C128" s="7">
        <f>C127*B125</f>
        <v>55413.82</v>
      </c>
      <c r="D128" s="7">
        <f>D127*B125</f>
        <v>56012</v>
      </c>
      <c r="E128" s="7">
        <f>E127*$B125</f>
        <v>55251.05666666667</v>
      </c>
      <c r="F128" s="13">
        <v>55251.06</v>
      </c>
    </row>
    <row r="129" spans="1:6" ht="231" customHeight="1">
      <c r="A129" s="2" t="s">
        <v>7</v>
      </c>
      <c r="B129" s="86" t="s">
        <v>64</v>
      </c>
      <c r="C129" s="87"/>
      <c r="D129" s="87"/>
      <c r="E129" s="88"/>
      <c r="F129" s="41" t="s">
        <v>8</v>
      </c>
    </row>
    <row r="130" spans="1:6" ht="15">
      <c r="A130" s="11" t="s">
        <v>9</v>
      </c>
      <c r="B130" s="63">
        <v>1</v>
      </c>
      <c r="C130" s="89"/>
      <c r="D130" s="89"/>
      <c r="E130" s="90"/>
      <c r="F130" s="41" t="s">
        <v>8</v>
      </c>
    </row>
    <row r="131" spans="1:6" ht="15">
      <c r="A131" s="11" t="s">
        <v>10</v>
      </c>
      <c r="B131" s="58" t="s">
        <v>86</v>
      </c>
      <c r="C131" s="91"/>
      <c r="D131" s="91"/>
      <c r="E131" s="92"/>
      <c r="F131" s="41" t="s">
        <v>8</v>
      </c>
    </row>
    <row r="132" spans="1:6" ht="15">
      <c r="A132" s="11" t="s">
        <v>11</v>
      </c>
      <c r="B132" s="37">
        <v>7882.77</v>
      </c>
      <c r="C132" s="39">
        <v>8040.42</v>
      </c>
      <c r="D132" s="39">
        <v>5541</v>
      </c>
      <c r="E132" s="16">
        <v>8099.54</v>
      </c>
      <c r="F132" s="35">
        <v>8099.54</v>
      </c>
    </row>
    <row r="133" spans="1:6" ht="15">
      <c r="A133" s="12" t="s">
        <v>12</v>
      </c>
      <c r="B133" s="38">
        <v>7882.77</v>
      </c>
      <c r="C133" s="40">
        <v>8040.42</v>
      </c>
      <c r="D133" s="40">
        <v>5541</v>
      </c>
      <c r="E133" s="16">
        <v>8099.54</v>
      </c>
      <c r="F133" s="36">
        <v>8099.54</v>
      </c>
    </row>
    <row r="134" spans="1:6" ht="230.25" customHeight="1">
      <c r="A134" s="2" t="s">
        <v>7</v>
      </c>
      <c r="B134" s="86" t="s">
        <v>64</v>
      </c>
      <c r="C134" s="87"/>
      <c r="D134" s="87"/>
      <c r="E134" s="88"/>
      <c r="F134" s="41" t="s">
        <v>8</v>
      </c>
    </row>
    <row r="135" spans="1:6" ht="15">
      <c r="A135" s="11" t="s">
        <v>9</v>
      </c>
      <c r="B135" s="63">
        <v>1</v>
      </c>
      <c r="C135" s="89"/>
      <c r="D135" s="89"/>
      <c r="E135" s="90"/>
      <c r="F135" s="41" t="s">
        <v>8</v>
      </c>
    </row>
    <row r="136" spans="1:6" ht="15">
      <c r="A136" s="11" t="s">
        <v>10</v>
      </c>
      <c r="B136" s="58" t="s">
        <v>87</v>
      </c>
      <c r="C136" s="91"/>
      <c r="D136" s="91"/>
      <c r="E136" s="92"/>
      <c r="F136" s="41" t="s">
        <v>8</v>
      </c>
    </row>
    <row r="137" spans="1:6" ht="15">
      <c r="A137" s="11" t="s">
        <v>11</v>
      </c>
      <c r="B137" s="37">
        <v>7882.77</v>
      </c>
      <c r="C137" s="39">
        <v>8040.42</v>
      </c>
      <c r="D137" s="39">
        <v>5541</v>
      </c>
      <c r="E137" s="16">
        <v>7154.73</v>
      </c>
      <c r="F137" s="35">
        <v>7154.73</v>
      </c>
    </row>
    <row r="138" spans="1:6" ht="15">
      <c r="A138" s="12" t="s">
        <v>12</v>
      </c>
      <c r="B138" s="37">
        <v>7882.77</v>
      </c>
      <c r="C138" s="39">
        <v>8040.42</v>
      </c>
      <c r="D138" s="39">
        <v>5541</v>
      </c>
      <c r="E138" s="16">
        <v>7154.73</v>
      </c>
      <c r="F138" s="36">
        <v>7154.73</v>
      </c>
    </row>
    <row r="139" spans="1:6" ht="233.25" customHeight="1">
      <c r="A139" s="2" t="s">
        <v>7</v>
      </c>
      <c r="B139" s="86" t="s">
        <v>64</v>
      </c>
      <c r="C139" s="87"/>
      <c r="D139" s="87"/>
      <c r="E139" s="88"/>
      <c r="F139" s="41" t="s">
        <v>8</v>
      </c>
    </row>
    <row r="140" spans="1:6" ht="15">
      <c r="A140" s="11" t="s">
        <v>9</v>
      </c>
      <c r="B140" s="111">
        <v>1</v>
      </c>
      <c r="C140" s="112"/>
      <c r="D140" s="112"/>
      <c r="E140" s="113"/>
      <c r="F140" s="41" t="s">
        <v>8</v>
      </c>
    </row>
    <row r="141" spans="1:6" ht="15">
      <c r="A141" s="11" t="s">
        <v>10</v>
      </c>
      <c r="B141" s="58" t="s">
        <v>88</v>
      </c>
      <c r="C141" s="91"/>
      <c r="D141" s="91"/>
      <c r="E141" s="92"/>
      <c r="F141" s="41" t="s">
        <v>8</v>
      </c>
    </row>
    <row r="142" spans="1:6" ht="15">
      <c r="A142" s="11" t="s">
        <v>11</v>
      </c>
      <c r="B142" s="37">
        <v>7882.77</v>
      </c>
      <c r="C142" s="39">
        <v>8040.42</v>
      </c>
      <c r="D142" s="39">
        <v>5541</v>
      </c>
      <c r="E142" s="16">
        <v>7154.73</v>
      </c>
      <c r="F142" s="36">
        <v>7154.73</v>
      </c>
    </row>
    <row r="143" spans="1:6" ht="15">
      <c r="A143" s="12" t="s">
        <v>12</v>
      </c>
      <c r="B143" s="37">
        <v>7882.77</v>
      </c>
      <c r="C143" s="39">
        <v>8040.42</v>
      </c>
      <c r="D143" s="39">
        <v>5541</v>
      </c>
      <c r="E143" s="16">
        <v>7154.73</v>
      </c>
      <c r="F143" s="36">
        <v>7154.73</v>
      </c>
    </row>
    <row r="144" spans="1:6" ht="234.75" customHeight="1">
      <c r="A144" s="2" t="s">
        <v>7</v>
      </c>
      <c r="B144" s="86" t="s">
        <v>64</v>
      </c>
      <c r="C144" s="87"/>
      <c r="D144" s="87"/>
      <c r="E144" s="88"/>
      <c r="F144" s="41" t="s">
        <v>8</v>
      </c>
    </row>
    <row r="145" spans="1:6" ht="15">
      <c r="A145" s="11" t="s">
        <v>9</v>
      </c>
      <c r="B145" s="63">
        <v>1</v>
      </c>
      <c r="C145" s="89"/>
      <c r="D145" s="89"/>
      <c r="E145" s="90"/>
      <c r="F145" s="41" t="s">
        <v>8</v>
      </c>
    </row>
    <row r="146" spans="1:6" ht="15">
      <c r="A146" s="11" t="s">
        <v>10</v>
      </c>
      <c r="B146" s="58" t="s">
        <v>89</v>
      </c>
      <c r="C146" s="91"/>
      <c r="D146" s="91"/>
      <c r="E146" s="92"/>
      <c r="F146" s="41" t="s">
        <v>8</v>
      </c>
    </row>
    <row r="147" spans="1:6" ht="15">
      <c r="A147" s="11" t="s">
        <v>11</v>
      </c>
      <c r="B147" s="37">
        <v>4579.2</v>
      </c>
      <c r="C147" s="39">
        <v>4670.78</v>
      </c>
      <c r="D147" s="39">
        <v>4343</v>
      </c>
      <c r="E147" s="16">
        <v>4530.99</v>
      </c>
      <c r="F147" s="34">
        <v>4530.99</v>
      </c>
    </row>
    <row r="148" spans="1:6" ht="15">
      <c r="A148" s="12" t="s">
        <v>12</v>
      </c>
      <c r="B148" s="37">
        <v>4579.2</v>
      </c>
      <c r="C148" s="39">
        <v>4670.78</v>
      </c>
      <c r="D148" s="39">
        <v>4343</v>
      </c>
      <c r="E148" s="16">
        <v>4530.99</v>
      </c>
      <c r="F148" s="34">
        <v>4530.99</v>
      </c>
    </row>
    <row r="149" spans="1:7" ht="27" customHeight="1">
      <c r="A149" s="17" t="s">
        <v>12</v>
      </c>
      <c r="B149" s="14">
        <f>B148+B143+B138+B133+B128+B123+B118+B113+B108+B103+B98+B93+B88+B83+B78+B73+B68+B63+B58+B52+B47+B42+B37+B32+B27+B22+B17+B12</f>
        <v>260827.74000000002</v>
      </c>
      <c r="C149" s="43">
        <f>C148+C143+C138+C133+C128+C123+C118+C113+C108+C103+C98+C93+C88+C83+C78+C73+C68+C63+C58+C52+C47+C42+C37+C32+C27+C22+C17+C12</f>
        <v>266141.68</v>
      </c>
      <c r="D149" s="43">
        <f>D148+D143+D138+D133+D128+D123+D118+D113+D108+D103+D98+D93+D88+D83+D78+D73+D68+D63+D58+D52+D47+D42+D37+D32+D27+D22+D17+D12</f>
        <v>238034.68</v>
      </c>
      <c r="E149" s="44">
        <v>255946.19</v>
      </c>
      <c r="F149" s="42">
        <f>F148+F143+F138+F133+F128+F123+F118+F113+F108+F103+F98+F93+F88+F83+F78+F73+F68+F63+F58+F52+F47+F42+F37+F32+F27+F22+F17+F12</f>
        <v>255946.18999999997</v>
      </c>
      <c r="G149" s="19"/>
    </row>
    <row r="150" spans="1:6" ht="34.5" customHeight="1">
      <c r="A150" s="12"/>
      <c r="B150" s="66" t="s">
        <v>65</v>
      </c>
      <c r="C150" s="67"/>
      <c r="D150" s="67"/>
      <c r="E150" s="68"/>
      <c r="F150" s="13"/>
    </row>
    <row r="151" spans="1:6" ht="277.5" customHeight="1">
      <c r="A151" s="2" t="s">
        <v>7</v>
      </c>
      <c r="B151" s="61" t="s">
        <v>67</v>
      </c>
      <c r="C151" s="62"/>
      <c r="D151" s="62"/>
      <c r="E151" s="62"/>
      <c r="F151" s="3" t="s">
        <v>8</v>
      </c>
    </row>
    <row r="152" spans="1:6" ht="15">
      <c r="A152" s="11" t="s">
        <v>9</v>
      </c>
      <c r="B152" s="69">
        <v>3</v>
      </c>
      <c r="C152" s="69"/>
      <c r="D152" s="69"/>
      <c r="E152" s="69"/>
      <c r="F152" s="6" t="s">
        <v>8</v>
      </c>
    </row>
    <row r="153" spans="1:6" ht="14.25" customHeight="1">
      <c r="A153" s="11" t="s">
        <v>10</v>
      </c>
      <c r="B153" s="70" t="s">
        <v>66</v>
      </c>
      <c r="C153" s="70"/>
      <c r="D153" s="70"/>
      <c r="E153" s="70"/>
      <c r="F153" s="6" t="s">
        <v>8</v>
      </c>
    </row>
    <row r="154" spans="1:6" ht="15">
      <c r="A154" s="11" t="s">
        <v>11</v>
      </c>
      <c r="B154" s="8">
        <v>5610.26</v>
      </c>
      <c r="C154" s="8">
        <v>5722.46</v>
      </c>
      <c r="D154" s="8">
        <v>5579</v>
      </c>
      <c r="E154" s="9">
        <f>(B154+C154+D154)/3</f>
        <v>5637.240000000001</v>
      </c>
      <c r="F154" s="9">
        <v>5637.24</v>
      </c>
    </row>
    <row r="155" spans="1:6" ht="15">
      <c r="A155" s="12" t="s">
        <v>12</v>
      </c>
      <c r="B155" s="7">
        <f>B154*B152</f>
        <v>16830.78</v>
      </c>
      <c r="C155" s="7">
        <f>C154*B152</f>
        <v>17167.38</v>
      </c>
      <c r="D155" s="7">
        <f>D154*B152</f>
        <v>16737</v>
      </c>
      <c r="E155" s="7">
        <f>E154*$B152</f>
        <v>16911.72</v>
      </c>
      <c r="F155" s="13">
        <f>F154*$B152</f>
        <v>16911.72</v>
      </c>
    </row>
    <row r="156" spans="1:6" ht="280.5" customHeight="1">
      <c r="A156" s="2" t="s">
        <v>7</v>
      </c>
      <c r="B156" s="61" t="s">
        <v>69</v>
      </c>
      <c r="C156" s="62"/>
      <c r="D156" s="62"/>
      <c r="E156" s="62"/>
      <c r="F156" s="6" t="s">
        <v>8</v>
      </c>
    </row>
    <row r="157" spans="1:6" ht="15">
      <c r="A157" s="11" t="s">
        <v>9</v>
      </c>
      <c r="B157" s="63">
        <v>1</v>
      </c>
      <c r="C157" s="89"/>
      <c r="D157" s="89"/>
      <c r="E157" s="90"/>
      <c r="F157" s="6" t="s">
        <v>8</v>
      </c>
    </row>
    <row r="158" spans="1:6" ht="15">
      <c r="A158" s="11" t="s">
        <v>10</v>
      </c>
      <c r="B158" s="70" t="s">
        <v>68</v>
      </c>
      <c r="C158" s="70"/>
      <c r="D158" s="70"/>
      <c r="E158" s="70"/>
      <c r="F158" s="6" t="s">
        <v>8</v>
      </c>
    </row>
    <row r="159" spans="1:6" ht="15">
      <c r="A159" s="11" t="s">
        <v>11</v>
      </c>
      <c r="B159" s="37">
        <v>5003.65</v>
      </c>
      <c r="C159" s="39">
        <v>5103.72</v>
      </c>
      <c r="D159" s="39">
        <v>4867</v>
      </c>
      <c r="E159" s="16">
        <v>4991.46</v>
      </c>
      <c r="F159" s="13">
        <v>4991.46</v>
      </c>
    </row>
    <row r="160" spans="1:6" ht="15">
      <c r="A160" s="12" t="s">
        <v>12</v>
      </c>
      <c r="B160" s="37">
        <v>5003.65</v>
      </c>
      <c r="C160" s="39">
        <v>5103.72</v>
      </c>
      <c r="D160" s="39">
        <v>4867</v>
      </c>
      <c r="E160" s="16">
        <v>4991.46</v>
      </c>
      <c r="F160" s="13">
        <v>4991.46</v>
      </c>
    </row>
    <row r="161" spans="1:6" ht="278.25" customHeight="1">
      <c r="A161" s="2" t="s">
        <v>7</v>
      </c>
      <c r="B161" s="61" t="s">
        <v>71</v>
      </c>
      <c r="C161" s="62"/>
      <c r="D161" s="62"/>
      <c r="E161" s="62"/>
      <c r="F161" s="6" t="s">
        <v>8</v>
      </c>
    </row>
    <row r="162" spans="1:6" ht="15">
      <c r="A162" s="11" t="s">
        <v>9</v>
      </c>
      <c r="B162" s="63">
        <v>1</v>
      </c>
      <c r="C162" s="89"/>
      <c r="D162" s="89"/>
      <c r="E162" s="90"/>
      <c r="F162" s="6" t="s">
        <v>8</v>
      </c>
    </row>
    <row r="163" spans="1:6" ht="15">
      <c r="A163" s="11" t="s">
        <v>10</v>
      </c>
      <c r="B163" s="70" t="s">
        <v>70</v>
      </c>
      <c r="C163" s="70"/>
      <c r="D163" s="70"/>
      <c r="E163" s="70"/>
      <c r="F163" s="6" t="s">
        <v>8</v>
      </c>
    </row>
    <row r="164" spans="1:6" ht="15">
      <c r="A164" s="11" t="s">
        <v>11</v>
      </c>
      <c r="B164" s="37">
        <v>5003.65</v>
      </c>
      <c r="C164" s="39">
        <v>5103.72</v>
      </c>
      <c r="D164" s="39">
        <v>4867</v>
      </c>
      <c r="E164" s="16">
        <v>4991.46</v>
      </c>
      <c r="F164" s="13">
        <v>4991.46</v>
      </c>
    </row>
    <row r="165" spans="1:6" ht="15">
      <c r="A165" s="12" t="s">
        <v>12</v>
      </c>
      <c r="B165" s="37">
        <v>5003.65</v>
      </c>
      <c r="C165" s="39">
        <v>5103.72</v>
      </c>
      <c r="D165" s="39">
        <v>4867</v>
      </c>
      <c r="E165" s="16">
        <v>4991.46</v>
      </c>
      <c r="F165" s="13">
        <v>4991.46</v>
      </c>
    </row>
    <row r="166" spans="1:6" ht="282.75" customHeight="1">
      <c r="A166" s="2" t="s">
        <v>7</v>
      </c>
      <c r="B166" s="61" t="s">
        <v>72</v>
      </c>
      <c r="C166" s="62"/>
      <c r="D166" s="62"/>
      <c r="E166" s="62"/>
      <c r="F166" s="6" t="s">
        <v>8</v>
      </c>
    </row>
    <row r="167" spans="1:6" ht="15">
      <c r="A167" s="11" t="s">
        <v>9</v>
      </c>
      <c r="B167" s="63">
        <v>1</v>
      </c>
      <c r="C167" s="89"/>
      <c r="D167" s="89"/>
      <c r="E167" s="90"/>
      <c r="F167" s="6" t="s">
        <v>8</v>
      </c>
    </row>
    <row r="168" spans="1:6" ht="15">
      <c r="A168" s="11" t="s">
        <v>10</v>
      </c>
      <c r="B168" s="70" t="s">
        <v>73</v>
      </c>
      <c r="C168" s="70"/>
      <c r="D168" s="70"/>
      <c r="E168" s="70"/>
      <c r="F168" s="6" t="s">
        <v>8</v>
      </c>
    </row>
    <row r="169" spans="1:6" ht="15">
      <c r="A169" s="11" t="s">
        <v>11</v>
      </c>
      <c r="B169" s="37">
        <v>5003.65</v>
      </c>
      <c r="C169" s="39">
        <v>5103.72</v>
      </c>
      <c r="D169" s="39">
        <v>4867</v>
      </c>
      <c r="E169" s="16">
        <v>4991.46</v>
      </c>
      <c r="F169" s="13">
        <v>4991.46</v>
      </c>
    </row>
    <row r="170" spans="1:6" ht="15">
      <c r="A170" s="12" t="s">
        <v>12</v>
      </c>
      <c r="B170" s="37">
        <v>5003.65</v>
      </c>
      <c r="C170" s="39">
        <v>5103.72</v>
      </c>
      <c r="D170" s="39">
        <v>4867</v>
      </c>
      <c r="E170" s="16">
        <v>4991.46</v>
      </c>
      <c r="F170" s="13">
        <v>4991.46</v>
      </c>
    </row>
    <row r="171" spans="1:6" ht="234" customHeight="1">
      <c r="A171" s="2" t="s">
        <v>7</v>
      </c>
      <c r="B171" s="61" t="s">
        <v>74</v>
      </c>
      <c r="C171" s="62"/>
      <c r="D171" s="62"/>
      <c r="E171" s="62"/>
      <c r="F171" s="3" t="s">
        <v>8</v>
      </c>
    </row>
    <row r="172" spans="1:6" ht="15">
      <c r="A172" s="11" t="s">
        <v>9</v>
      </c>
      <c r="B172" s="69">
        <v>4</v>
      </c>
      <c r="C172" s="69"/>
      <c r="D172" s="69"/>
      <c r="E172" s="69"/>
      <c r="F172" s="3" t="s">
        <v>8</v>
      </c>
    </row>
    <row r="173" spans="1:6" ht="15">
      <c r="A173" s="11" t="s">
        <v>10</v>
      </c>
      <c r="B173" s="70" t="s">
        <v>90</v>
      </c>
      <c r="C173" s="70"/>
      <c r="D173" s="70"/>
      <c r="E173" s="70"/>
      <c r="F173" s="3" t="s">
        <v>8</v>
      </c>
    </row>
    <row r="174" spans="1:6" ht="15">
      <c r="A174" s="11" t="s">
        <v>11</v>
      </c>
      <c r="B174" s="8">
        <v>4938.85</v>
      </c>
      <c r="C174" s="8">
        <v>5037.62</v>
      </c>
      <c r="D174" s="8">
        <v>5092</v>
      </c>
      <c r="E174" s="9">
        <f>(B174+C174+D174)/3</f>
        <v>5022.823333333334</v>
      </c>
      <c r="F174" s="13">
        <v>5022.82</v>
      </c>
    </row>
    <row r="175" spans="1:6" ht="15">
      <c r="A175" s="12" t="s">
        <v>12</v>
      </c>
      <c r="B175" s="38">
        <v>19755.4</v>
      </c>
      <c r="C175" s="15">
        <v>20150.48</v>
      </c>
      <c r="D175" s="40">
        <v>20368</v>
      </c>
      <c r="E175" s="16">
        <v>20091.28</v>
      </c>
      <c r="F175" s="13">
        <v>20091.28</v>
      </c>
    </row>
    <row r="176" spans="1:6" ht="26.25" customHeight="1">
      <c r="A176" s="17" t="s">
        <v>12</v>
      </c>
      <c r="B176" s="14">
        <f>B175+B170+B165+B160+B155</f>
        <v>51597.130000000005</v>
      </c>
      <c r="C176" s="43">
        <f>C175+C170+C165+C160+C155</f>
        <v>52629.020000000004</v>
      </c>
      <c r="D176" s="40">
        <f>D175+D170+D165+D160+D155</f>
        <v>51706</v>
      </c>
      <c r="E176" s="16">
        <f>E175+E170+E165+E160+E155</f>
        <v>51977.38</v>
      </c>
      <c r="F176" s="13">
        <f>F175+F170+F165+F160+F155</f>
        <v>51977.38</v>
      </c>
    </row>
    <row r="177" spans="1:6" ht="15" hidden="1">
      <c r="A177" s="12"/>
      <c r="B177" s="14"/>
      <c r="C177" s="15"/>
      <c r="D177" s="15"/>
      <c r="E177" s="16"/>
      <c r="F177" s="13"/>
    </row>
    <row r="178" spans="1:6" ht="15" customHeight="1" hidden="1">
      <c r="A178" s="12"/>
      <c r="B178" s="14"/>
      <c r="C178" s="15"/>
      <c r="D178" s="15"/>
      <c r="E178" s="16"/>
      <c r="F178" s="13"/>
    </row>
    <row r="179" spans="1:6" ht="25.5" customHeight="1">
      <c r="A179" s="12"/>
      <c r="B179" s="66" t="s">
        <v>107</v>
      </c>
      <c r="C179" s="67"/>
      <c r="D179" s="67"/>
      <c r="E179" s="68"/>
      <c r="F179" s="13"/>
    </row>
    <row r="180" spans="1:6" ht="237" customHeight="1">
      <c r="A180" s="2" t="s">
        <v>7</v>
      </c>
      <c r="B180" s="61" t="s">
        <v>74</v>
      </c>
      <c r="C180" s="62"/>
      <c r="D180" s="62"/>
      <c r="E180" s="62"/>
      <c r="F180" s="3" t="s">
        <v>8</v>
      </c>
    </row>
    <row r="181" spans="1:6" ht="15">
      <c r="A181" s="11" t="s">
        <v>9</v>
      </c>
      <c r="B181" s="69">
        <v>3</v>
      </c>
      <c r="C181" s="69"/>
      <c r="D181" s="69"/>
      <c r="E181" s="69"/>
      <c r="F181" s="6" t="s">
        <v>8</v>
      </c>
    </row>
    <row r="182" spans="1:6" ht="14.25" customHeight="1">
      <c r="A182" s="11" t="s">
        <v>10</v>
      </c>
      <c r="B182" s="70" t="s">
        <v>90</v>
      </c>
      <c r="C182" s="70"/>
      <c r="D182" s="70"/>
      <c r="E182" s="70"/>
      <c r="F182" s="6" t="s">
        <v>8</v>
      </c>
    </row>
    <row r="183" spans="1:6" ht="15">
      <c r="A183" s="11" t="s">
        <v>11</v>
      </c>
      <c r="B183" s="8">
        <v>4938.85</v>
      </c>
      <c r="C183" s="8">
        <v>5037.62</v>
      </c>
      <c r="D183" s="8">
        <v>5092</v>
      </c>
      <c r="E183" s="9">
        <f>(B183+C183+D183)/3</f>
        <v>5022.823333333334</v>
      </c>
      <c r="F183" s="9">
        <v>5022.82</v>
      </c>
    </row>
    <row r="184" spans="1:6" ht="15">
      <c r="A184" s="12" t="s">
        <v>12</v>
      </c>
      <c r="B184" s="7">
        <f>B183*B181</f>
        <v>14816.550000000001</v>
      </c>
      <c r="C184" s="7">
        <f>C183*B181</f>
        <v>15112.86</v>
      </c>
      <c r="D184" s="7">
        <f>D183*B181</f>
        <v>15276</v>
      </c>
      <c r="E184" s="7">
        <f>E183*$B181</f>
        <v>15068.470000000001</v>
      </c>
      <c r="F184" s="13">
        <v>15068.47</v>
      </c>
    </row>
    <row r="185" spans="1:6" ht="276" customHeight="1">
      <c r="A185" s="2" t="s">
        <v>7</v>
      </c>
      <c r="B185" s="61" t="s">
        <v>76</v>
      </c>
      <c r="C185" s="62"/>
      <c r="D185" s="62"/>
      <c r="E185" s="62"/>
      <c r="F185" s="6" t="s">
        <v>8</v>
      </c>
    </row>
    <row r="186" spans="1:6" ht="15">
      <c r="A186" s="11" t="s">
        <v>9</v>
      </c>
      <c r="B186" s="74">
        <v>1</v>
      </c>
      <c r="C186" s="75"/>
      <c r="D186" s="75"/>
      <c r="E186" s="76"/>
      <c r="F186" s="6" t="s">
        <v>8</v>
      </c>
    </row>
    <row r="187" spans="1:6" ht="15">
      <c r="A187" s="11" t="s">
        <v>10</v>
      </c>
      <c r="B187" s="58" t="s">
        <v>75</v>
      </c>
      <c r="C187" s="59"/>
      <c r="D187" s="59"/>
      <c r="E187" s="60"/>
      <c r="F187" s="6" t="s">
        <v>8</v>
      </c>
    </row>
    <row r="188" spans="1:6" ht="15">
      <c r="A188" s="11" t="s">
        <v>11</v>
      </c>
      <c r="B188" s="45">
        <v>3783.01</v>
      </c>
      <c r="C188" s="46">
        <v>3858.67</v>
      </c>
      <c r="D188" s="46">
        <v>3707</v>
      </c>
      <c r="E188" s="47">
        <v>3782.89</v>
      </c>
      <c r="F188" s="13">
        <v>3782.89</v>
      </c>
    </row>
    <row r="189" spans="1:6" ht="15">
      <c r="A189" s="12" t="s">
        <v>12</v>
      </c>
      <c r="B189" s="48">
        <v>3783.01</v>
      </c>
      <c r="C189" s="49">
        <v>3858.67</v>
      </c>
      <c r="D189" s="49">
        <v>3707</v>
      </c>
      <c r="E189" s="50">
        <v>3782.89</v>
      </c>
      <c r="F189" s="13">
        <v>3782.89</v>
      </c>
    </row>
    <row r="190" spans="1:6" ht="282.75" customHeight="1">
      <c r="A190" s="2" t="s">
        <v>7</v>
      </c>
      <c r="B190" s="61" t="s">
        <v>77</v>
      </c>
      <c r="C190" s="62"/>
      <c r="D190" s="62"/>
      <c r="E190" s="62"/>
      <c r="F190" s="6" t="s">
        <v>8</v>
      </c>
    </row>
    <row r="191" spans="1:6" ht="15">
      <c r="A191" s="11" t="s">
        <v>9</v>
      </c>
      <c r="B191" s="77">
        <v>1</v>
      </c>
      <c r="C191" s="56"/>
      <c r="D191" s="56"/>
      <c r="E191" s="78"/>
      <c r="F191" s="6" t="s">
        <v>8</v>
      </c>
    </row>
    <row r="192" spans="1:6" ht="15">
      <c r="A192" s="11" t="s">
        <v>10</v>
      </c>
      <c r="B192" s="58" t="s">
        <v>91</v>
      </c>
      <c r="C192" s="59"/>
      <c r="D192" s="59"/>
      <c r="E192" s="60"/>
      <c r="F192" s="6" t="s">
        <v>8</v>
      </c>
    </row>
    <row r="193" spans="1:6" ht="15">
      <c r="A193" s="11" t="s">
        <v>11</v>
      </c>
      <c r="B193" s="53">
        <v>5139.02</v>
      </c>
      <c r="C193" s="54">
        <v>5241.8</v>
      </c>
      <c r="D193" s="54">
        <v>5242</v>
      </c>
      <c r="E193" s="52">
        <v>5207.61</v>
      </c>
      <c r="F193" s="51">
        <v>5207.61</v>
      </c>
    </row>
    <row r="194" spans="1:6" ht="15">
      <c r="A194" s="12" t="s">
        <v>12</v>
      </c>
      <c r="B194" s="53">
        <v>5139.02</v>
      </c>
      <c r="C194" s="54">
        <v>5241.8</v>
      </c>
      <c r="D194" s="54">
        <v>5242</v>
      </c>
      <c r="E194" s="52">
        <v>5207.61</v>
      </c>
      <c r="F194" s="51">
        <v>5207.61</v>
      </c>
    </row>
    <row r="195" spans="1:6" ht="280.5" customHeight="1">
      <c r="A195" s="2" t="s">
        <v>7</v>
      </c>
      <c r="B195" s="61" t="s">
        <v>78</v>
      </c>
      <c r="C195" s="62"/>
      <c r="D195" s="62"/>
      <c r="E195" s="62"/>
      <c r="F195" s="6" t="s">
        <v>8</v>
      </c>
    </row>
    <row r="196" spans="1:6" ht="15">
      <c r="A196" s="11" t="s">
        <v>9</v>
      </c>
      <c r="B196" s="55">
        <v>1</v>
      </c>
      <c r="C196" s="56"/>
      <c r="D196" s="56"/>
      <c r="E196" s="57"/>
      <c r="F196" s="6" t="s">
        <v>8</v>
      </c>
    </row>
    <row r="197" spans="1:6" ht="15">
      <c r="A197" s="11" t="s">
        <v>10</v>
      </c>
      <c r="B197" s="58" t="s">
        <v>92</v>
      </c>
      <c r="C197" s="59"/>
      <c r="D197" s="59"/>
      <c r="E197" s="60"/>
      <c r="F197" s="6" t="s">
        <v>8</v>
      </c>
    </row>
    <row r="198" spans="1:6" ht="15">
      <c r="A198" s="11" t="s">
        <v>11</v>
      </c>
      <c r="B198" s="37">
        <v>5139.02</v>
      </c>
      <c r="C198" s="39">
        <v>5241.8</v>
      </c>
      <c r="D198" s="39">
        <v>5242</v>
      </c>
      <c r="E198" s="16">
        <v>5207.61</v>
      </c>
      <c r="F198" s="13">
        <v>5207.61</v>
      </c>
    </row>
    <row r="199" spans="1:6" ht="15">
      <c r="A199" s="12" t="s">
        <v>12</v>
      </c>
      <c r="B199" s="38">
        <v>5139.02</v>
      </c>
      <c r="C199" s="40">
        <v>5241.8</v>
      </c>
      <c r="D199" s="40">
        <v>5242</v>
      </c>
      <c r="E199" s="16">
        <v>5207.61</v>
      </c>
      <c r="F199" s="13">
        <v>5207.61</v>
      </c>
    </row>
    <row r="200" spans="1:6" ht="280.5" customHeight="1">
      <c r="A200" s="2" t="s">
        <v>7</v>
      </c>
      <c r="B200" s="61" t="s">
        <v>79</v>
      </c>
      <c r="C200" s="62"/>
      <c r="D200" s="62"/>
      <c r="E200" s="62"/>
      <c r="F200" s="6" t="s">
        <v>8</v>
      </c>
    </row>
    <row r="201" spans="1:6" ht="15">
      <c r="A201" s="11" t="s">
        <v>9</v>
      </c>
      <c r="B201" s="63">
        <v>1</v>
      </c>
      <c r="C201" s="64"/>
      <c r="D201" s="64"/>
      <c r="E201" s="65"/>
      <c r="F201" s="6" t="s">
        <v>8</v>
      </c>
    </row>
    <row r="202" spans="1:6" ht="15">
      <c r="A202" s="11" t="s">
        <v>10</v>
      </c>
      <c r="B202" s="58" t="s">
        <v>93</v>
      </c>
      <c r="C202" s="59"/>
      <c r="D202" s="59"/>
      <c r="E202" s="60"/>
      <c r="F202" s="6" t="s">
        <v>8</v>
      </c>
    </row>
    <row r="203" spans="1:6" ht="15">
      <c r="A203" s="11" t="s">
        <v>11</v>
      </c>
      <c r="B203" s="38">
        <v>5139.02</v>
      </c>
      <c r="C203" s="40">
        <v>5241.8</v>
      </c>
      <c r="D203" s="40">
        <v>5242</v>
      </c>
      <c r="E203" s="16">
        <v>5207.61</v>
      </c>
      <c r="F203" s="13">
        <v>5207.61</v>
      </c>
    </row>
    <row r="204" spans="1:6" ht="15">
      <c r="A204" s="12" t="s">
        <v>12</v>
      </c>
      <c r="B204" s="38">
        <v>5139.02</v>
      </c>
      <c r="C204" s="40">
        <v>5241.8</v>
      </c>
      <c r="D204" s="40">
        <v>5242</v>
      </c>
      <c r="E204" s="16">
        <v>5207.61</v>
      </c>
      <c r="F204" s="13">
        <v>5207.61</v>
      </c>
    </row>
    <row r="205" spans="1:6" ht="28.5" customHeight="1">
      <c r="A205" s="17" t="s">
        <v>12</v>
      </c>
      <c r="B205" s="38">
        <f>B204+B199+B194+B189+B184</f>
        <v>34016.62</v>
      </c>
      <c r="C205" s="40">
        <f>C204+C199+C194+C189+C184</f>
        <v>34696.93</v>
      </c>
      <c r="D205" s="40">
        <f>D204+D199+D194+D189+D184</f>
        <v>34709</v>
      </c>
      <c r="E205" s="16">
        <f>E204+E199+E194+E189+E184</f>
        <v>34474.19</v>
      </c>
      <c r="F205" s="13">
        <f>F204+F199+F194+F189+F184</f>
        <v>34474.189999999995</v>
      </c>
    </row>
    <row r="206" spans="1:6" ht="43.5" customHeight="1">
      <c r="A206" s="12"/>
      <c r="B206" s="66" t="s">
        <v>108</v>
      </c>
      <c r="C206" s="67"/>
      <c r="D206" s="67"/>
      <c r="E206" s="68"/>
      <c r="F206" s="13"/>
    </row>
    <row r="207" spans="1:6" ht="246.75" customHeight="1">
      <c r="A207" s="2" t="s">
        <v>7</v>
      </c>
      <c r="B207" s="61" t="s">
        <v>40</v>
      </c>
      <c r="C207" s="62"/>
      <c r="D207" s="62"/>
      <c r="E207" s="62"/>
      <c r="F207" s="3" t="s">
        <v>8</v>
      </c>
    </row>
    <row r="208" spans="1:6" ht="15">
      <c r="A208" s="11" t="s">
        <v>9</v>
      </c>
      <c r="B208" s="71">
        <v>1</v>
      </c>
      <c r="C208" s="72"/>
      <c r="D208" s="72"/>
      <c r="E208" s="73"/>
      <c r="F208" s="6" t="s">
        <v>8</v>
      </c>
    </row>
    <row r="209" spans="1:6" ht="14.25" customHeight="1">
      <c r="A209" s="11" t="s">
        <v>10</v>
      </c>
      <c r="B209" s="83" t="s">
        <v>94</v>
      </c>
      <c r="C209" s="84"/>
      <c r="D209" s="84"/>
      <c r="E209" s="85"/>
      <c r="F209" s="6" t="s">
        <v>8</v>
      </c>
    </row>
    <row r="210" spans="1:6" ht="15">
      <c r="A210" s="11" t="s">
        <v>11</v>
      </c>
      <c r="B210" s="8">
        <v>3217.87</v>
      </c>
      <c r="C210" s="8">
        <v>3282.23</v>
      </c>
      <c r="D210" s="8">
        <v>2547</v>
      </c>
      <c r="E210" s="9">
        <f>(B210+C210+D210)/3</f>
        <v>3015.7000000000003</v>
      </c>
      <c r="F210" s="9">
        <v>3015.7</v>
      </c>
    </row>
    <row r="211" spans="1:6" ht="15">
      <c r="A211" s="12" t="s">
        <v>12</v>
      </c>
      <c r="B211" s="7">
        <f>B210*B208</f>
        <v>3217.87</v>
      </c>
      <c r="C211" s="7">
        <f>C210*B208</f>
        <v>3282.23</v>
      </c>
      <c r="D211" s="7">
        <f>D210*B208</f>
        <v>2547</v>
      </c>
      <c r="E211" s="7">
        <f>E210*$B208</f>
        <v>3015.7000000000003</v>
      </c>
      <c r="F211" s="13">
        <f>F210*$B208</f>
        <v>3015.7</v>
      </c>
    </row>
    <row r="212" spans="1:6" ht="247.5" customHeight="1">
      <c r="A212" s="2" t="s">
        <v>7</v>
      </c>
      <c r="B212" s="62" t="s">
        <v>80</v>
      </c>
      <c r="C212" s="62"/>
      <c r="D212" s="62"/>
      <c r="E212" s="62"/>
      <c r="F212" s="3" t="s">
        <v>8</v>
      </c>
    </row>
    <row r="213" spans="1:6" ht="15">
      <c r="A213" s="11" t="s">
        <v>9</v>
      </c>
      <c r="B213" s="71">
        <v>1</v>
      </c>
      <c r="C213" s="72"/>
      <c r="D213" s="72"/>
      <c r="E213" s="73"/>
      <c r="F213" s="6" t="s">
        <v>8</v>
      </c>
    </row>
    <row r="214" spans="1:6" ht="14.25" customHeight="1">
      <c r="A214" s="11" t="s">
        <v>10</v>
      </c>
      <c r="B214" s="83" t="s">
        <v>95</v>
      </c>
      <c r="C214" s="84"/>
      <c r="D214" s="84"/>
      <c r="E214" s="85"/>
      <c r="F214" s="6" t="s">
        <v>8</v>
      </c>
    </row>
    <row r="215" spans="1:6" ht="15">
      <c r="A215" s="11" t="s">
        <v>11</v>
      </c>
      <c r="B215" s="8">
        <v>3272.66</v>
      </c>
      <c r="C215" s="8">
        <v>3339.13</v>
      </c>
      <c r="D215" s="8">
        <v>3251</v>
      </c>
      <c r="E215" s="9">
        <f>(B215+C215+D215)/3</f>
        <v>3287.596666666667</v>
      </c>
      <c r="F215" s="9">
        <v>3287.6</v>
      </c>
    </row>
    <row r="216" spans="1:6" ht="21" customHeight="1">
      <c r="A216" s="12" t="s">
        <v>12</v>
      </c>
      <c r="B216" s="7">
        <f>B215*B213</f>
        <v>3272.66</v>
      </c>
      <c r="C216" s="7">
        <f>C215*B213</f>
        <v>3339.13</v>
      </c>
      <c r="D216" s="7">
        <f>D215*B213</f>
        <v>3251</v>
      </c>
      <c r="E216" s="7">
        <f>E215*$B213</f>
        <v>3287.596666666667</v>
      </c>
      <c r="F216" s="13">
        <f>F215*$B213</f>
        <v>3287.6</v>
      </c>
    </row>
    <row r="217" spans="1:6" ht="237" customHeight="1">
      <c r="A217" s="2" t="s">
        <v>7</v>
      </c>
      <c r="B217" s="61" t="s">
        <v>82</v>
      </c>
      <c r="C217" s="62"/>
      <c r="D217" s="62"/>
      <c r="E217" s="62"/>
      <c r="F217" s="3" t="s">
        <v>8</v>
      </c>
    </row>
    <row r="218" spans="1:6" ht="15">
      <c r="A218" s="11" t="s">
        <v>9</v>
      </c>
      <c r="B218" s="69">
        <v>3</v>
      </c>
      <c r="C218" s="69"/>
      <c r="D218" s="69"/>
      <c r="E218" s="69"/>
      <c r="F218" s="6" t="s">
        <v>8</v>
      </c>
    </row>
    <row r="219" spans="1:6" ht="14.25" customHeight="1">
      <c r="A219" s="11" t="s">
        <v>10</v>
      </c>
      <c r="B219" s="70" t="s">
        <v>84</v>
      </c>
      <c r="C219" s="70"/>
      <c r="D219" s="70"/>
      <c r="E219" s="70"/>
      <c r="F219" s="6" t="s">
        <v>8</v>
      </c>
    </row>
    <row r="220" spans="1:6" ht="15">
      <c r="A220" s="11" t="s">
        <v>11</v>
      </c>
      <c r="B220" s="8">
        <v>4541.86</v>
      </c>
      <c r="C220" s="8">
        <v>4632.7</v>
      </c>
      <c r="D220" s="8">
        <v>3688</v>
      </c>
      <c r="E220" s="9">
        <f>(B220+C220+D220)/3</f>
        <v>4287.5199999999995</v>
      </c>
      <c r="F220" s="9">
        <v>4287.52</v>
      </c>
    </row>
    <row r="221" spans="1:6" ht="21" customHeight="1">
      <c r="A221" s="12" t="s">
        <v>12</v>
      </c>
      <c r="B221" s="7">
        <f>B220*B218</f>
        <v>13625.579999999998</v>
      </c>
      <c r="C221" s="7">
        <f>C220*B218</f>
        <v>13898.099999999999</v>
      </c>
      <c r="D221" s="7">
        <f>D220*B218</f>
        <v>11064</v>
      </c>
      <c r="E221" s="7">
        <f>E220*$B218</f>
        <v>12862.559999999998</v>
      </c>
      <c r="F221" s="13">
        <f>F220*$B218</f>
        <v>12862.560000000001</v>
      </c>
    </row>
    <row r="222" spans="1:6" ht="21" customHeight="1">
      <c r="A222" s="17" t="s">
        <v>12</v>
      </c>
      <c r="B222" s="14">
        <f>B221+B216+B211</f>
        <v>20116.109999999997</v>
      </c>
      <c r="C222" s="43">
        <f>C221+C216+C211</f>
        <v>20519.46</v>
      </c>
      <c r="D222" s="43">
        <f>D221+D216+D211</f>
        <v>16862</v>
      </c>
      <c r="E222" s="44">
        <f>E221+E216+E211</f>
        <v>19165.856666666663</v>
      </c>
      <c r="F222" s="13">
        <f>F221+F216+F211</f>
        <v>19165.86</v>
      </c>
    </row>
    <row r="223" spans="1:6" ht="28.5" customHeight="1">
      <c r="A223" s="12"/>
      <c r="B223" s="66" t="s">
        <v>81</v>
      </c>
      <c r="C223" s="67"/>
      <c r="D223" s="67"/>
      <c r="E223" s="68"/>
      <c r="F223" s="13"/>
    </row>
    <row r="224" spans="1:6" ht="234" customHeight="1">
      <c r="A224" s="2" t="s">
        <v>7</v>
      </c>
      <c r="B224" s="61" t="s">
        <v>82</v>
      </c>
      <c r="C224" s="62"/>
      <c r="D224" s="62"/>
      <c r="E224" s="62"/>
      <c r="F224" s="3" t="s">
        <v>8</v>
      </c>
    </row>
    <row r="225" spans="1:6" ht="15">
      <c r="A225" s="11" t="s">
        <v>9</v>
      </c>
      <c r="B225" s="71">
        <v>5</v>
      </c>
      <c r="C225" s="72"/>
      <c r="D225" s="72"/>
      <c r="E225" s="73"/>
      <c r="F225" s="6" t="s">
        <v>8</v>
      </c>
    </row>
    <row r="226" spans="1:6" ht="14.25" customHeight="1">
      <c r="A226" s="11" t="s">
        <v>10</v>
      </c>
      <c r="B226" s="70" t="s">
        <v>84</v>
      </c>
      <c r="C226" s="70"/>
      <c r="D226" s="70"/>
      <c r="E226" s="70"/>
      <c r="F226" s="6" t="s">
        <v>8</v>
      </c>
    </row>
    <row r="227" spans="1:6" ht="15">
      <c r="A227" s="11" t="s">
        <v>11</v>
      </c>
      <c r="B227" s="8">
        <v>4541.86</v>
      </c>
      <c r="C227" s="8">
        <v>4632.7</v>
      </c>
      <c r="D227" s="8">
        <v>3688</v>
      </c>
      <c r="E227" s="9">
        <f>(B227+C227+D227)/3</f>
        <v>4287.5199999999995</v>
      </c>
      <c r="F227" s="9">
        <v>4287.52</v>
      </c>
    </row>
    <row r="228" spans="1:6" ht="25.5" customHeight="1">
      <c r="A228" s="12" t="s">
        <v>12</v>
      </c>
      <c r="B228" s="7">
        <f>B227*B225</f>
        <v>22709.3</v>
      </c>
      <c r="C228" s="7">
        <f>C227*B225</f>
        <v>23163.5</v>
      </c>
      <c r="D228" s="7">
        <f>D227*B225</f>
        <v>18440</v>
      </c>
      <c r="E228" s="7">
        <f>E227*$B225</f>
        <v>21437.6</v>
      </c>
      <c r="F228" s="13">
        <f>F227*$B225</f>
        <v>21437.600000000002</v>
      </c>
    </row>
    <row r="229" spans="1:6" ht="27" customHeight="1">
      <c r="A229" s="12"/>
      <c r="B229" s="66" t="s">
        <v>83</v>
      </c>
      <c r="C229" s="67"/>
      <c r="D229" s="67"/>
      <c r="E229" s="68"/>
      <c r="F229" s="13"/>
    </row>
    <row r="230" spans="1:6" ht="29.25" customHeight="1" hidden="1">
      <c r="A230" s="12"/>
      <c r="B230" s="80" t="s">
        <v>83</v>
      </c>
      <c r="C230" s="81"/>
      <c r="D230" s="81"/>
      <c r="E230" s="82"/>
      <c r="F230" s="13"/>
    </row>
    <row r="231" spans="1:6" ht="236.25" customHeight="1">
      <c r="A231" s="2" t="s">
        <v>7</v>
      </c>
      <c r="B231" s="61" t="s">
        <v>74</v>
      </c>
      <c r="C231" s="62"/>
      <c r="D231" s="62"/>
      <c r="E231" s="62"/>
      <c r="F231" s="3" t="s">
        <v>8</v>
      </c>
    </row>
    <row r="232" spans="1:6" ht="15">
      <c r="A232" s="11" t="s">
        <v>9</v>
      </c>
      <c r="B232" s="71">
        <v>3</v>
      </c>
      <c r="C232" s="72"/>
      <c r="D232" s="72"/>
      <c r="E232" s="73"/>
      <c r="F232" s="6" t="s">
        <v>8</v>
      </c>
    </row>
    <row r="233" spans="1:6" ht="14.25" customHeight="1">
      <c r="A233" s="11" t="s">
        <v>10</v>
      </c>
      <c r="B233" s="70" t="s">
        <v>90</v>
      </c>
      <c r="C233" s="70"/>
      <c r="D233" s="70"/>
      <c r="E233" s="70"/>
      <c r="F233" s="6" t="s">
        <v>8</v>
      </c>
    </row>
    <row r="234" spans="1:6" ht="15">
      <c r="A234" s="11" t="s">
        <v>11</v>
      </c>
      <c r="B234" s="8">
        <v>4938.85</v>
      </c>
      <c r="C234" s="8">
        <v>5037.62</v>
      </c>
      <c r="D234" s="8">
        <v>5092</v>
      </c>
      <c r="E234" s="9">
        <f>(B234+C234+D234)/3</f>
        <v>5022.823333333334</v>
      </c>
      <c r="F234" s="9">
        <v>5022.82</v>
      </c>
    </row>
    <row r="235" spans="1:6" ht="18.75" customHeight="1">
      <c r="A235" s="12" t="s">
        <v>12</v>
      </c>
      <c r="B235" s="7">
        <f>B234*B232</f>
        <v>14816.550000000001</v>
      </c>
      <c r="C235" s="7">
        <f>C234*B232</f>
        <v>15112.86</v>
      </c>
      <c r="D235" s="7">
        <f>D234*B232</f>
        <v>15276</v>
      </c>
      <c r="E235" s="7">
        <f>E234*$B232</f>
        <v>15068.470000000001</v>
      </c>
      <c r="F235" s="13">
        <v>15068.47</v>
      </c>
    </row>
    <row r="236" spans="1:6" ht="18.75" customHeight="1">
      <c r="A236" s="17" t="s">
        <v>12</v>
      </c>
      <c r="B236" s="15">
        <f>B235+B228+B221+B216+B211+B204+B199+B194+B189+B184+B175+B170+B165+B160+B155+B148+B143+B138+B133+B128+B123+B118+B113+B108+B103+B98+B93+B88+B83+B78+B73+B68+B63+B58+B52+B47+B42+B37+B32+B27+B22+B17+B12</f>
        <v>404083.4500000001</v>
      </c>
      <c r="C236" s="15">
        <f>C235+C228+C221+C216+C211+C204+C199+C194+C189+C184+C175+C170+C165+C160+C148+C143+C138+C133+C128+C123+C118+C113+C108+C103+C98+C93+C88+C83+C78+C73+C68+C63+C58+C52+C47+C42+C37+C32+C27+C22+C17+C12</f>
        <v>395096.07</v>
      </c>
      <c r="D236" s="15">
        <f>D235+D228+D221+D211+D216+D204+D199+D194+D189+D184+D175+D170+D165+D160+D155+D148+D143+D138+D133+D128+D123+D118+D113+D108+D103+D98+D93+D88+D83+D78+D73+D68+D63+D58+D52+D47+D42+D37+D32+D27+D22+D17+D12</f>
        <v>375027.68</v>
      </c>
      <c r="E236" s="15">
        <v>398069.69</v>
      </c>
      <c r="F236" s="24">
        <f>F235+F228+F222+F205+F176+F149</f>
        <v>398069.68999999994</v>
      </c>
    </row>
    <row r="237" spans="1:6" ht="48" customHeight="1">
      <c r="A237" s="25">
        <v>1</v>
      </c>
      <c r="B237" s="79" t="s">
        <v>98</v>
      </c>
      <c r="C237" s="79"/>
      <c r="D237" s="79" t="s">
        <v>104</v>
      </c>
      <c r="E237" s="79"/>
      <c r="F237" s="79"/>
    </row>
    <row r="238" spans="1:6" ht="40.5" customHeight="1">
      <c r="A238" s="25">
        <v>2</v>
      </c>
      <c r="B238" s="97" t="s">
        <v>99</v>
      </c>
      <c r="C238" s="98"/>
      <c r="D238" s="97" t="s">
        <v>100</v>
      </c>
      <c r="E238" s="99"/>
      <c r="F238" s="98"/>
    </row>
    <row r="239" spans="1:6" ht="57.75" customHeight="1">
      <c r="A239" s="25">
        <v>3</v>
      </c>
      <c r="B239" s="100" t="s">
        <v>101</v>
      </c>
      <c r="C239" s="101"/>
      <c r="D239" s="100" t="s">
        <v>105</v>
      </c>
      <c r="E239" s="102"/>
      <c r="F239" s="101"/>
    </row>
    <row r="240" spans="1:6" ht="26.25" customHeight="1">
      <c r="A240" s="106" t="s">
        <v>106</v>
      </c>
      <c r="B240" s="106"/>
      <c r="C240" s="106"/>
      <c r="D240" s="106"/>
      <c r="E240" s="106"/>
      <c r="F240" s="106"/>
    </row>
    <row r="241" spans="1:7" s="4" customFormat="1" ht="15">
      <c r="A241" s="26"/>
      <c r="B241" s="26"/>
      <c r="C241" s="26"/>
      <c r="D241" s="27"/>
      <c r="E241" s="28" t="s">
        <v>13</v>
      </c>
      <c r="F241" s="29">
        <v>398070</v>
      </c>
      <c r="G241" s="5"/>
    </row>
    <row r="242" spans="1:7" s="4" customFormat="1" ht="15">
      <c r="A242" s="26"/>
      <c r="B242" s="26"/>
      <c r="C242" s="26"/>
      <c r="D242" s="27"/>
      <c r="E242" s="28"/>
      <c r="F242" s="29"/>
      <c r="G242" s="5"/>
    </row>
    <row r="243" spans="1:7" s="4" customFormat="1" ht="36.75" customHeight="1">
      <c r="A243" s="26" t="s">
        <v>22</v>
      </c>
      <c r="B243" s="26"/>
      <c r="C243" s="26"/>
      <c r="D243" s="27"/>
      <c r="E243" s="105" t="s">
        <v>18</v>
      </c>
      <c r="F243" s="105"/>
      <c r="G243" s="5"/>
    </row>
    <row r="244" spans="1:7" s="4" customFormat="1" ht="24.75" customHeight="1">
      <c r="A244" s="26"/>
      <c r="B244" s="26"/>
      <c r="C244" s="26"/>
      <c r="D244" s="27"/>
      <c r="E244" s="28"/>
      <c r="F244" s="29"/>
      <c r="G244" s="5"/>
    </row>
    <row r="245" spans="1:6" s="4" customFormat="1" ht="15">
      <c r="A245" s="26" t="s">
        <v>15</v>
      </c>
      <c r="B245" s="26"/>
      <c r="C245" s="26"/>
      <c r="D245" s="26"/>
      <c r="E245" s="104" t="s">
        <v>16</v>
      </c>
      <c r="F245" s="104"/>
    </row>
    <row r="246" spans="1:6" s="4" customFormat="1" ht="15">
      <c r="A246" s="10" t="s">
        <v>14</v>
      </c>
      <c r="B246" s="26"/>
      <c r="C246" s="26"/>
      <c r="D246" s="26"/>
      <c r="E246" s="103"/>
      <c r="F246" s="103"/>
    </row>
    <row r="247" spans="1:6" s="4" customFormat="1" ht="53.25" customHeight="1">
      <c r="A247" s="30" t="s">
        <v>102</v>
      </c>
      <c r="B247" s="31"/>
      <c r="C247" s="31"/>
      <c r="D247" s="26"/>
      <c r="E247" s="103" t="s">
        <v>103</v>
      </c>
      <c r="F247" s="103"/>
    </row>
    <row r="248" spans="1:4" ht="12.75">
      <c r="A248" s="32"/>
      <c r="B248" s="33"/>
      <c r="C248" s="33"/>
      <c r="D248" s="33"/>
    </row>
  </sheetData>
  <sheetProtection selectLockedCells="1" selectUnlockedCells="1"/>
  <mergeCells count="148">
    <mergeCell ref="B171:E171"/>
    <mergeCell ref="B172:E172"/>
    <mergeCell ref="B173:E173"/>
    <mergeCell ref="B161:E161"/>
    <mergeCell ref="B162:E162"/>
    <mergeCell ref="B163:E163"/>
    <mergeCell ref="B166:E166"/>
    <mergeCell ref="B167:E167"/>
    <mergeCell ref="B168:E168"/>
    <mergeCell ref="B144:E144"/>
    <mergeCell ref="B145:E145"/>
    <mergeCell ref="B146:E146"/>
    <mergeCell ref="B156:E156"/>
    <mergeCell ref="B157:E157"/>
    <mergeCell ref="B158:E158"/>
    <mergeCell ref="B134:E134"/>
    <mergeCell ref="B135:E135"/>
    <mergeCell ref="B136:E136"/>
    <mergeCell ref="B139:E139"/>
    <mergeCell ref="B140:E140"/>
    <mergeCell ref="B141:E141"/>
    <mergeCell ref="B15:E15"/>
    <mergeCell ref="B18:E18"/>
    <mergeCell ref="B5:D5"/>
    <mergeCell ref="B8:E8"/>
    <mergeCell ref="B9:E9"/>
    <mergeCell ref="B10:E10"/>
    <mergeCell ref="B13:E13"/>
    <mergeCell ref="B14:E14"/>
    <mergeCell ref="B7:E7"/>
    <mergeCell ref="B19:E19"/>
    <mergeCell ref="B20:E20"/>
    <mergeCell ref="B23:E23"/>
    <mergeCell ref="B24:E24"/>
    <mergeCell ref="B25:E25"/>
    <mergeCell ref="B28:E28"/>
    <mergeCell ref="B38:E38"/>
    <mergeCell ref="B39:E39"/>
    <mergeCell ref="B40:E40"/>
    <mergeCell ref="B54:E54"/>
    <mergeCell ref="B29:E29"/>
    <mergeCell ref="B30:E30"/>
    <mergeCell ref="B33:E33"/>
    <mergeCell ref="B34:E34"/>
    <mergeCell ref="B35:E35"/>
    <mergeCell ref="B45:E45"/>
    <mergeCell ref="B64:E64"/>
    <mergeCell ref="E247:F247"/>
    <mergeCell ref="E245:F245"/>
    <mergeCell ref="E243:F243"/>
    <mergeCell ref="E246:F246"/>
    <mergeCell ref="A240:F240"/>
    <mergeCell ref="B80:E80"/>
    <mergeCell ref="B81:E81"/>
    <mergeCell ref="B84:E84"/>
    <mergeCell ref="B85:E85"/>
    <mergeCell ref="B50:E50"/>
    <mergeCell ref="B55:E55"/>
    <mergeCell ref="B56:E56"/>
    <mergeCell ref="B43:E43"/>
    <mergeCell ref="B44:E44"/>
    <mergeCell ref="B48:E48"/>
    <mergeCell ref="B49:E49"/>
    <mergeCell ref="B238:C238"/>
    <mergeCell ref="D238:F238"/>
    <mergeCell ref="B239:C239"/>
    <mergeCell ref="D239:F239"/>
    <mergeCell ref="B66:E66"/>
    <mergeCell ref="B69:E69"/>
    <mergeCell ref="B70:E70"/>
    <mergeCell ref="B71:E71"/>
    <mergeCell ref="B91:E91"/>
    <mergeCell ref="B86:E86"/>
    <mergeCell ref="B59:E59"/>
    <mergeCell ref="B60:E60"/>
    <mergeCell ref="B61:E61"/>
    <mergeCell ref="B89:E89"/>
    <mergeCell ref="B90:E90"/>
    <mergeCell ref="B74:E74"/>
    <mergeCell ref="B75:E75"/>
    <mergeCell ref="B76:E76"/>
    <mergeCell ref="B79:E79"/>
    <mergeCell ref="B65:E65"/>
    <mergeCell ref="B94:E94"/>
    <mergeCell ref="B95:E95"/>
    <mergeCell ref="B96:E96"/>
    <mergeCell ref="B99:E99"/>
    <mergeCell ref="B100:E100"/>
    <mergeCell ref="B101:E101"/>
    <mergeCell ref="B104:E104"/>
    <mergeCell ref="B105:E105"/>
    <mergeCell ref="B106:E106"/>
    <mergeCell ref="B109:E109"/>
    <mergeCell ref="B110:E110"/>
    <mergeCell ref="B111:E111"/>
    <mergeCell ref="B130:E130"/>
    <mergeCell ref="B131:E131"/>
    <mergeCell ref="B114:E114"/>
    <mergeCell ref="B115:E115"/>
    <mergeCell ref="B116:E116"/>
    <mergeCell ref="B119:E119"/>
    <mergeCell ref="B120:E120"/>
    <mergeCell ref="B121:E121"/>
    <mergeCell ref="B209:E209"/>
    <mergeCell ref="B185:E185"/>
    <mergeCell ref="B124:E124"/>
    <mergeCell ref="B125:E125"/>
    <mergeCell ref="B126:E126"/>
    <mergeCell ref="B151:E151"/>
    <mergeCell ref="B152:E152"/>
    <mergeCell ref="B153:E153"/>
    <mergeCell ref="B150:E150"/>
    <mergeCell ref="B129:E129"/>
    <mergeCell ref="B214:E214"/>
    <mergeCell ref="B224:E224"/>
    <mergeCell ref="B179:E179"/>
    <mergeCell ref="B206:E206"/>
    <mergeCell ref="B180:E180"/>
    <mergeCell ref="B181:E181"/>
    <mergeCell ref="B182:E182"/>
    <mergeCell ref="B217:E217"/>
    <mergeCell ref="B207:E207"/>
    <mergeCell ref="B208:E208"/>
    <mergeCell ref="B237:C237"/>
    <mergeCell ref="D237:F237"/>
    <mergeCell ref="B225:E225"/>
    <mergeCell ref="B226:E226"/>
    <mergeCell ref="B231:E231"/>
    <mergeCell ref="B232:E232"/>
    <mergeCell ref="B233:E233"/>
    <mergeCell ref="B230:E230"/>
    <mergeCell ref="B229:E229"/>
    <mergeCell ref="B186:E186"/>
    <mergeCell ref="B187:E187"/>
    <mergeCell ref="B190:E190"/>
    <mergeCell ref="B191:E191"/>
    <mergeCell ref="B192:E192"/>
    <mergeCell ref="B195:E195"/>
    <mergeCell ref="B196:E196"/>
    <mergeCell ref="B197:E197"/>
    <mergeCell ref="B200:E200"/>
    <mergeCell ref="B201:E201"/>
    <mergeCell ref="B202:E202"/>
    <mergeCell ref="B223:E223"/>
    <mergeCell ref="B218:E218"/>
    <mergeCell ref="B219:E219"/>
    <mergeCell ref="B212:E212"/>
    <mergeCell ref="B213:E213"/>
  </mergeCells>
  <printOptions horizontalCentered="1"/>
  <pageMargins left="0.2755905511811024" right="0.2755905511811024" top="0.6299212598425197" bottom="0.6692913385826772" header="0.11811023622047245"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11.57421875" defaultRowHeight="12.75"/>
  <sheetData/>
  <sheetProtection selectLockedCells="1" selectUnlockedCells="1"/>
  <printOptions/>
  <pageMargins left="0.6770833333333334" right="0.09305555555555556" top="0.2298611111111111" bottom="0.28680555555555554"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Zaharova</cp:lastModifiedBy>
  <cp:lastPrinted>2013-03-14T09:50:15Z</cp:lastPrinted>
  <dcterms:modified xsi:type="dcterms:W3CDTF">2013-03-21T08:38:11Z</dcterms:modified>
  <cp:category/>
  <cp:version/>
  <cp:contentType/>
  <cp:contentStatus/>
</cp:coreProperties>
</file>